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1\19g\"/>
    </mc:Choice>
  </mc:AlternateContent>
  <xr:revisionPtr revIDLastSave="0" documentId="13_ncr:1_{2CF4665F-0B4C-460F-AC9D-6802E83B086E}" xr6:coauthVersionLast="46" xr6:coauthVersionMax="46" xr10:uidLastSave="{00000000-0000-0000-0000-000000000000}"/>
  <bookViews>
    <workbookView xWindow="-120" yWindow="-120" windowWidth="29040" windowHeight="15840" xr2:uid="{E0505423-D90D-4F52-BE4B-AAF115A19F25}"/>
  </bookViews>
  <sheets>
    <sheet name="Лист1" sheetId="1" r:id="rId1"/>
  </sheets>
  <externalReferences>
    <externalReference r:id="rId2"/>
  </externalReferences>
  <definedNames>
    <definedName name="org">[1]Титульный!$G$15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I148" i="1"/>
  <c r="F148" i="1"/>
  <c r="G146" i="1"/>
  <c r="G145" i="1"/>
  <c r="K144" i="1"/>
  <c r="J144" i="1"/>
  <c r="I144" i="1"/>
  <c r="I142" i="1" s="1"/>
  <c r="G142" i="1" s="1"/>
  <c r="H144" i="1"/>
  <c r="G144" i="1" s="1"/>
  <c r="G143" i="1"/>
  <c r="K142" i="1"/>
  <c r="J142" i="1"/>
  <c r="H142" i="1"/>
  <c r="G141" i="1"/>
  <c r="G140" i="1"/>
  <c r="G139" i="1"/>
  <c r="K138" i="1"/>
  <c r="K132" i="1" s="1"/>
  <c r="J138" i="1"/>
  <c r="I138" i="1"/>
  <c r="H138" i="1"/>
  <c r="G138" i="1"/>
  <c r="G137" i="1"/>
  <c r="G136" i="1"/>
  <c r="K135" i="1"/>
  <c r="J135" i="1"/>
  <c r="J133" i="1" s="1"/>
  <c r="J132" i="1" s="1"/>
  <c r="I135" i="1"/>
  <c r="H135" i="1"/>
  <c r="G135" i="1" s="1"/>
  <c r="G134" i="1"/>
  <c r="K133" i="1"/>
  <c r="I133" i="1"/>
  <c r="H133" i="1"/>
  <c r="I132" i="1"/>
  <c r="G131" i="1"/>
  <c r="G130" i="1"/>
  <c r="G129" i="1"/>
  <c r="K128" i="1"/>
  <c r="J128" i="1"/>
  <c r="I128" i="1"/>
  <c r="G128" i="1" s="1"/>
  <c r="H128" i="1"/>
  <c r="G127" i="1"/>
  <c r="K126" i="1"/>
  <c r="J126" i="1"/>
  <c r="H126" i="1"/>
  <c r="G124" i="1"/>
  <c r="G123" i="1"/>
  <c r="K122" i="1"/>
  <c r="J122" i="1"/>
  <c r="J120" i="1" s="1"/>
  <c r="I122" i="1"/>
  <c r="H122" i="1"/>
  <c r="G122" i="1" s="1"/>
  <c r="G121" i="1"/>
  <c r="K120" i="1"/>
  <c r="I120" i="1"/>
  <c r="H120" i="1"/>
  <c r="G120" i="1" s="1"/>
  <c r="G119" i="1"/>
  <c r="G118" i="1"/>
  <c r="G117" i="1"/>
  <c r="K116" i="1"/>
  <c r="J116" i="1"/>
  <c r="I116" i="1"/>
  <c r="H116" i="1"/>
  <c r="G116" i="1" s="1"/>
  <c r="G115" i="1"/>
  <c r="G114" i="1"/>
  <c r="G113" i="1"/>
  <c r="G112" i="1"/>
  <c r="G111" i="1"/>
  <c r="G110" i="1"/>
  <c r="K109" i="1"/>
  <c r="K102" i="1" s="1"/>
  <c r="K100" i="1" s="1"/>
  <c r="K99" i="1" s="1"/>
  <c r="J109" i="1"/>
  <c r="I109" i="1"/>
  <c r="H109" i="1"/>
  <c r="G109" i="1"/>
  <c r="G108" i="1"/>
  <c r="G107" i="1"/>
  <c r="K106" i="1"/>
  <c r="J106" i="1"/>
  <c r="I106" i="1"/>
  <c r="H106" i="1"/>
  <c r="G106" i="1" s="1"/>
  <c r="G105" i="1"/>
  <c r="G104" i="1"/>
  <c r="K103" i="1"/>
  <c r="J103" i="1"/>
  <c r="I103" i="1"/>
  <c r="I102" i="1" s="1"/>
  <c r="I100" i="1" s="1"/>
  <c r="I99" i="1" s="1"/>
  <c r="H103" i="1"/>
  <c r="G103" i="1" s="1"/>
  <c r="J102" i="1"/>
  <c r="J100" i="1" s="1"/>
  <c r="J99" i="1" s="1"/>
  <c r="G101" i="1"/>
  <c r="G98" i="1"/>
  <c r="G97" i="1"/>
  <c r="G96" i="1"/>
  <c r="K95" i="1"/>
  <c r="J95" i="1"/>
  <c r="I95" i="1"/>
  <c r="I93" i="1" s="1"/>
  <c r="H95" i="1"/>
  <c r="G95" i="1" s="1"/>
  <c r="G94" i="1"/>
  <c r="K93" i="1"/>
  <c r="J93" i="1"/>
  <c r="G91" i="1"/>
  <c r="G90" i="1"/>
  <c r="G89" i="1"/>
  <c r="K87" i="1"/>
  <c r="K86" i="1"/>
  <c r="J86" i="1"/>
  <c r="I86" i="1"/>
  <c r="H86" i="1"/>
  <c r="G86" i="1" s="1"/>
  <c r="G85" i="1"/>
  <c r="G84" i="1"/>
  <c r="G83" i="1"/>
  <c r="G82" i="1"/>
  <c r="G81" i="1"/>
  <c r="G80" i="1"/>
  <c r="G79" i="1"/>
  <c r="K76" i="1"/>
  <c r="J76" i="1"/>
  <c r="I76" i="1"/>
  <c r="H76" i="1"/>
  <c r="G76" i="1" s="1"/>
  <c r="G75" i="1"/>
  <c r="G74" i="1"/>
  <c r="G73" i="1"/>
  <c r="G72" i="1"/>
  <c r="G71" i="1"/>
  <c r="K70" i="1"/>
  <c r="J70" i="1"/>
  <c r="I70" i="1"/>
  <c r="G69" i="1"/>
  <c r="G68" i="1"/>
  <c r="G67" i="1"/>
  <c r="G66" i="1"/>
  <c r="G65" i="1"/>
  <c r="K64" i="1"/>
  <c r="J64" i="1"/>
  <c r="I64" i="1"/>
  <c r="H64" i="1"/>
  <c r="G64" i="1" s="1"/>
  <c r="K61" i="1"/>
  <c r="J61" i="1"/>
  <c r="I61" i="1"/>
  <c r="I52" i="1" s="1"/>
  <c r="I87" i="1" s="1"/>
  <c r="H61" i="1"/>
  <c r="G61" i="1" s="1"/>
  <c r="K58" i="1"/>
  <c r="J58" i="1"/>
  <c r="G58" i="1" s="1"/>
  <c r="I58" i="1"/>
  <c r="H58" i="1"/>
  <c r="G56" i="1"/>
  <c r="K54" i="1"/>
  <c r="J54" i="1"/>
  <c r="I54" i="1"/>
  <c r="H54" i="1"/>
  <c r="G54" i="1" s="1"/>
  <c r="G53" i="1"/>
  <c r="K52" i="1"/>
  <c r="J52" i="1"/>
  <c r="J87" i="1" s="1"/>
  <c r="K49" i="1"/>
  <c r="J49" i="1"/>
  <c r="I49" i="1"/>
  <c r="H49" i="1"/>
  <c r="G49" i="1" s="1"/>
  <c r="G48" i="1"/>
  <c r="G47" i="1"/>
  <c r="G46" i="1"/>
  <c r="G45" i="1"/>
  <c r="G44" i="1"/>
  <c r="G43" i="1"/>
  <c r="G42" i="1"/>
  <c r="K39" i="1"/>
  <c r="J39" i="1"/>
  <c r="I39" i="1"/>
  <c r="H39" i="1"/>
  <c r="G39" i="1" s="1"/>
  <c r="G38" i="1"/>
  <c r="G37" i="1"/>
  <c r="G36" i="1"/>
  <c r="G35" i="1"/>
  <c r="G34" i="1"/>
  <c r="K33" i="1"/>
  <c r="J33" i="1"/>
  <c r="I33" i="1"/>
  <c r="G32" i="1"/>
  <c r="G31" i="1"/>
  <c r="G30" i="1"/>
  <c r="G29" i="1"/>
  <c r="G28" i="1"/>
  <c r="K27" i="1"/>
  <c r="J27" i="1"/>
  <c r="I27" i="1"/>
  <c r="H27" i="1"/>
  <c r="G27" i="1" s="1"/>
  <c r="K24" i="1"/>
  <c r="J24" i="1"/>
  <c r="I24" i="1"/>
  <c r="I15" i="1" s="1"/>
  <c r="I50" i="1" s="1"/>
  <c r="H24" i="1"/>
  <c r="G24" i="1" s="1"/>
  <c r="K21" i="1"/>
  <c r="J21" i="1"/>
  <c r="H21" i="1"/>
  <c r="G21" i="1" s="1"/>
  <c r="G19" i="1"/>
  <c r="K17" i="1"/>
  <c r="K15" i="1" s="1"/>
  <c r="K50" i="1" s="1"/>
  <c r="J17" i="1"/>
  <c r="I17" i="1"/>
  <c r="H17" i="1"/>
  <c r="G17" i="1" s="1"/>
  <c r="G16" i="1"/>
  <c r="J15" i="1"/>
  <c r="J50" i="1" s="1"/>
  <c r="G133" i="1" l="1"/>
  <c r="H93" i="1"/>
  <c r="G93" i="1" s="1"/>
  <c r="H15" i="1"/>
  <c r="H33" i="1"/>
  <c r="G33" i="1" s="1"/>
  <c r="H52" i="1"/>
  <c r="H70" i="1"/>
  <c r="G70" i="1" s="1"/>
  <c r="H102" i="1"/>
  <c r="I126" i="1"/>
  <c r="G126" i="1" s="1"/>
  <c r="H132" i="1"/>
  <c r="G132" i="1" s="1"/>
  <c r="G102" i="1" l="1"/>
  <c r="H100" i="1"/>
  <c r="H50" i="1"/>
  <c r="G50" i="1" s="1"/>
  <c r="G15" i="1"/>
  <c r="H87" i="1"/>
  <c r="G87" i="1" s="1"/>
  <c r="G52" i="1"/>
  <c r="G100" i="1" l="1"/>
  <c r="H99" i="1"/>
  <c r="G99" i="1" s="1"/>
</calcChain>
</file>

<file path=xl/sharedStrings.xml><?xml version="1.0" encoding="utf-8"?>
<sst xmlns="http://schemas.openxmlformats.org/spreadsheetml/2006/main" count="398" uniqueCount="328">
  <si>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</si>
  <si>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</si>
  <si>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</si>
  <si>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</si>
  <si>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</si>
  <si>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</si>
  <si>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</si>
  <si>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</si>
  <si>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</si>
  <si>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</si>
  <si>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</si>
  <si>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</si>
  <si>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</si>
  <si>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</si>
  <si>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</si>
  <si>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</si>
  <si>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</si>
  <si>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</si>
  <si>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</si>
  <si>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</si>
  <si>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</si>
  <si>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</si>
  <si>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</si>
  <si>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</si>
  <si>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</si>
  <si>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</si>
  <si>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</si>
  <si>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</si>
  <si>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</si>
  <si>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</si>
  <si>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О</t>
  </si>
  <si>
    <t>1.2.1</t>
  </si>
  <si>
    <t>Филиал ПАО "Квадра" - "Центральная генерация" Производственное подразделение "Дягилевская ТЭЦ"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</si>
  <si>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</si>
  <si>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</si>
  <si>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</si>
  <si>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</si>
  <si>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</si>
  <si>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</si>
  <si>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</si>
  <si>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</si>
  <si>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</si>
  <si>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</si>
  <si>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</si>
  <si>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</si>
  <si>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</si>
  <si>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</si>
  <si>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</si>
  <si>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</si>
  <si>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</si>
  <si>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</si>
  <si>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</si>
  <si>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</si>
  <si>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</si>
  <si>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</si>
  <si>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</si>
  <si>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</si>
  <si>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</si>
  <si>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</si>
  <si>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</si>
  <si>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</si>
  <si>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</si>
  <si>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</si>
  <si>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</si>
  <si>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</si>
  <si>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</si>
  <si>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</si>
  <si>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</si>
  <si>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</si>
  <si>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</si>
  <si>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</si>
  <si>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</si>
  <si>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</si>
  <si>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</si>
  <si>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</si>
  <si>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</si>
  <si>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</si>
  <si>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</si>
  <si>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</si>
  <si>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</si>
  <si>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</si>
  <si>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</si>
  <si>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</si>
  <si>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</si>
  <si>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</si>
  <si>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</si>
  <si>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</si>
  <si>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</si>
  <si>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</si>
  <si>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</si>
  <si>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</si>
  <si>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</si>
  <si>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</si>
  <si>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</si>
  <si>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</si>
  <si>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</si>
  <si>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</si>
  <si>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</si>
  <si>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</si>
  <si>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</si>
  <si>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</si>
  <si>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</si>
  <si>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</si>
  <si>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</si>
  <si>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</si>
  <si>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</si>
  <si>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</si>
  <si>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</si>
  <si>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</si>
  <si>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</si>
  <si>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</si>
  <si>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</si>
  <si>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</si>
  <si>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12.2.1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</si>
  <si>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</si>
  <si>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</si>
  <si>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</si>
  <si>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</si>
  <si>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</si>
  <si>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</si>
  <si>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</si>
  <si>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</si>
  <si>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</si>
  <si>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</si>
  <si>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</si>
  <si>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</si>
  <si>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</si>
  <si>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</si>
  <si>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</si>
  <si>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</si>
  <si>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</si>
  <si>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</si>
  <si>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</si>
  <si>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</si>
  <si>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</si>
  <si>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</si>
  <si>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</si>
  <si>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</si>
  <si>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</si>
  <si>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</si>
  <si>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</si>
  <si>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</si>
  <si>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</si>
  <si>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</si>
  <si>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</si>
  <si>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</si>
  <si>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</si>
  <si>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</si>
  <si>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</si>
  <si>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</si>
  <si>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</si>
  <si>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</si>
  <si>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</si>
  <si>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</si>
  <si>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</si>
  <si>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</si>
  <si>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</si>
  <si>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</si>
  <si>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</si>
  <si>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</si>
  <si>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</si>
  <si>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</si>
  <si>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</si>
  <si>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</si>
  <si>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</si>
  <si>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</si>
  <si>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</si>
  <si>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</si>
  <si>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</si>
  <si>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</si>
  <si>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</si>
  <si>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</si>
  <si>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</si>
  <si>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</si>
  <si>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</si>
  <si>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</si>
  <si>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</si>
  <si>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</si>
  <si>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</si>
  <si>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</si>
  <si>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</si>
  <si>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</si>
  <si>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</si>
  <si>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</si>
  <si>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</si>
  <si>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</si>
  <si>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</si>
  <si>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</si>
  <si>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</si>
  <si>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</si>
  <si>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</si>
  <si>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</si>
  <si>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</si>
  <si>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</si>
  <si>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</si>
  <si>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</si>
  <si>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</si>
  <si>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</si>
  <si>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</si>
  <si>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</si>
  <si>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</si>
  <si>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</si>
  <si>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</si>
  <si>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</si>
  <si>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</si>
  <si>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</si>
  <si>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</si>
  <si>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</si>
  <si>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</si>
  <si>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</si>
  <si>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</si>
  <si>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</si>
  <si>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</si>
  <si>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</si>
  <si>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</si>
  <si>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</si>
  <si>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</si>
  <si>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</si>
  <si>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</si>
  <si>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</si>
  <si>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</si>
  <si>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</si>
  <si>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</si>
  <si>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</si>
  <si>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</si>
  <si>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</si>
  <si>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</si>
  <si>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</si>
  <si>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</si>
  <si>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</si>
  <si>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</si>
  <si>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</si>
  <si>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</si>
  <si>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</si>
  <si>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</si>
  <si>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</si>
  <si>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</si>
  <si>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</si>
  <si>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</si>
  <si>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</si>
  <si>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</si>
  <si>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</si>
  <si>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</si>
  <si>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</si>
  <si>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</si>
  <si>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</si>
  <si>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</si>
  <si>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</si>
  <si>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</si>
  <si>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</si>
  <si>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</si>
  <si>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</si>
  <si>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</si>
  <si>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</si>
  <si>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</si>
  <si>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</si>
  <si>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</si>
  <si>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</si>
  <si>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</si>
  <si>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</si>
  <si>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</si>
  <si>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</si>
  <si>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</si>
  <si>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</si>
  <si>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</si>
  <si>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</si>
  <si>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</si>
  <si>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</si>
  <si>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</si>
  <si>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</si>
  <si>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</si>
  <si>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</si>
  <si>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</si>
  <si>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</si>
  <si>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</si>
  <si>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</si>
  <si>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</si>
  <si>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</si>
  <si>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</si>
  <si>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</si>
  <si>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</si>
  <si>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</si>
  <si>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</si>
  <si>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</si>
  <si>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</si>
  <si>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</si>
  <si>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</si>
  <si>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</si>
  <si>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</si>
  <si>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</si>
  <si>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</si>
  <si>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</si>
  <si>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</si>
  <si>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</si>
  <si>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</si>
  <si>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</si>
  <si>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</si>
  <si>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</si>
  <si>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</si>
  <si>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</si>
  <si>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</si>
  <si>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</si>
  <si>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</si>
  <si>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</si>
  <si>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</si>
  <si>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</si>
  <si>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</si>
  <si>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</si>
  <si>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</si>
  <si>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</si>
  <si>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</si>
  <si>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</si>
  <si>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</si>
  <si>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</si>
  <si>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</si>
  <si>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</si>
  <si>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</si>
  <si>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</si>
  <si>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</si>
  <si>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</si>
  <si>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</si>
  <si>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</si>
  <si>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</si>
  <si>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</si>
  <si>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</si>
  <si>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</si>
  <si>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</si>
  <si>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>Сведения об отпуске (передаче) электроэнергии распределительными сетевыми организациями отдельным категориям потребителей ООО "Энергопром 21"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</si>
</sst>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indent="1"/>
    </xf>
    <xf numFmtId="0" fontId="2" fillId="0" borderId="0" xfId="2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2" xfId="3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2" fillId="0" borderId="7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2" fillId="0" borderId="0" xfId="4" applyFont="1" applyAlignment="1">
      <alignment vertical="center"/>
    </xf>
    <xf numFmtId="49" fontId="2" fillId="0" borderId="0" xfId="4" applyFont="1" applyBorder="1" applyAlignment="1">
      <alignment vertical="center"/>
    </xf>
    <xf numFmtId="49" fontId="2" fillId="0" borderId="5" xfId="4" applyFont="1" applyBorder="1" applyAlignment="1">
      <alignment vertical="center"/>
    </xf>
    <xf numFmtId="0" fontId="7" fillId="0" borderId="0" xfId="1" applyFont="1"/>
    <xf numFmtId="49" fontId="8" fillId="0" borderId="0" xfId="4" applyFont="1" applyBorder="1" applyAlignment="1">
      <alignment horizontal="center" vertical="center" wrapText="1"/>
    </xf>
    <xf numFmtId="0" fontId="9" fillId="3" borderId="0" xfId="6" applyFont="1" applyFill="1" applyAlignment="1">
      <alignment horizontal="center" vertical="center" wrapText="1"/>
    </xf>
    <xf numFmtId="49" fontId="10" fillId="0" borderId="0" xfId="1" applyNumberFormat="1" applyFont="1" applyAlignment="1">
      <alignment vertical="center"/>
    </xf>
    <xf numFmtId="49" fontId="8" fillId="0" borderId="0" xfId="4" applyFont="1" applyAlignment="1">
      <alignment vertical="center"/>
    </xf>
    <xf numFmtId="49" fontId="8" fillId="0" borderId="0" xfId="4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1" xfId="1" applyFont="1" applyBorder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49" fontId="2" fillId="0" borderId="8" xfId="4" applyFont="1" applyFill="1" applyBorder="1" applyAlignment="1">
      <alignment vertical="center"/>
    </xf>
    <xf numFmtId="49" fontId="2" fillId="0" borderId="4" xfId="4" applyFont="1" applyFill="1" applyBorder="1" applyAlignment="1">
      <alignment vertical="center" wrapText="1"/>
    </xf>
    <xf numFmtId="49" fontId="2" fillId="0" borderId="4" xfId="4" applyFont="1" applyFill="1" applyBorder="1" applyAlignment="1">
      <alignment horizontal="center" vertical="center" wrapText="1"/>
    </xf>
    <xf numFmtId="164" fontId="2" fillId="0" borderId="4" xfId="4" applyNumberFormat="1" applyFont="1" applyFill="1" applyBorder="1" applyAlignment="1">
      <alignment horizontal="right" vertical="center"/>
    </xf>
    <xf numFmtId="49" fontId="2" fillId="0" borderId="4" xfId="4" applyFont="1" applyFill="1" applyBorder="1" applyAlignment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Font="1" applyFill="1" applyBorder="1" applyAlignment="1">
      <alignment vertical="center"/>
    </xf>
    <xf numFmtId="49" fontId="2" fillId="0" borderId="1" xfId="4" applyFont="1" applyFill="1" applyBorder="1" applyAlignment="1">
      <alignment horizontal="left" vertical="center" wrapText="1" indent="1"/>
    </xf>
    <xf numFmtId="49" fontId="8" fillId="0" borderId="1" xfId="4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right" vertical="center"/>
    </xf>
    <xf numFmtId="0" fontId="2" fillId="0" borderId="7" xfId="6" applyFont="1" applyFill="1" applyBorder="1" applyAlignment="1">
      <alignment horizontal="left" vertical="center"/>
    </xf>
    <xf numFmtId="0" fontId="0" fillId="0" borderId="8" xfId="7" applyFont="1" applyFill="1" applyBorder="1" applyAlignment="1">
      <alignment horizontal="left" vertical="center" wrapText="1" indent="2"/>
    </xf>
    <xf numFmtId="0" fontId="2" fillId="0" borderId="7" xfId="4" applyNumberFormat="1" applyFont="1" applyFill="1" applyBorder="1" applyAlignment="1">
      <alignment horizontal="center" vertical="center" wrapText="1"/>
    </xf>
    <xf numFmtId="164" fontId="2" fillId="0" borderId="7" xfId="4" applyNumberFormat="1" applyFont="1" applyFill="1" applyBorder="1" applyAlignment="1">
      <alignment horizontal="right" vertical="center"/>
    </xf>
    <xf numFmtId="164" fontId="2" fillId="0" borderId="7" xfId="4" applyNumberFormat="1" applyFont="1" applyFill="1" applyBorder="1" applyAlignment="1" applyProtection="1">
      <alignment horizontal="right" vertical="center"/>
      <protection locked="0"/>
    </xf>
    <xf numFmtId="164" fontId="2" fillId="0" borderId="8" xfId="4" applyNumberFormat="1" applyFont="1" applyFill="1" applyBorder="1" applyAlignment="1" applyProtection="1">
      <alignment horizontal="right" vertical="center"/>
      <protection locked="0"/>
    </xf>
    <xf numFmtId="49" fontId="11" fillId="0" borderId="7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65" fontId="2" fillId="0" borderId="4" xfId="4" applyNumberFormat="1" applyFont="1" applyFill="1" applyBorder="1" applyAlignment="1">
      <alignment horizontal="right" vertical="center"/>
    </xf>
    <xf numFmtId="49" fontId="2" fillId="0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>
      <alignment horizontal="left" vertical="center" wrapText="1" indent="2"/>
    </xf>
    <xf numFmtId="49" fontId="2" fillId="0" borderId="4" xfId="4" applyFont="1" applyFill="1" applyBorder="1" applyAlignment="1">
      <alignment horizontal="left" vertical="center" wrapText="1" indent="3"/>
    </xf>
    <xf numFmtId="0" fontId="11" fillId="0" borderId="7" xfId="0" applyFont="1" applyFill="1" applyBorder="1" applyAlignment="1">
      <alignment horizontal="center" vertical="top"/>
    </xf>
    <xf numFmtId="49" fontId="2" fillId="0" borderId="8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 applyProtection="1">
      <alignment horizontal="right" vertical="center"/>
      <protection locked="0"/>
    </xf>
    <xf numFmtId="164" fontId="2" fillId="0" borderId="4" xfId="1" applyNumberFormat="1" applyFont="1" applyFill="1" applyBorder="1" applyAlignment="1">
      <alignment horizontal="right" vertical="center"/>
    </xf>
    <xf numFmtId="164" fontId="2" fillId="0" borderId="4" xfId="8" applyNumberFormat="1" applyFont="1" applyFill="1" applyBorder="1" applyAlignment="1">
      <alignment horizontal="right" vertical="center"/>
    </xf>
    <xf numFmtId="49" fontId="2" fillId="0" borderId="4" xfId="4" applyFont="1" applyFill="1" applyBorder="1" applyAlignment="1">
      <alignment horizontal="left" vertical="center" wrapText="1" indent="4"/>
    </xf>
    <xf numFmtId="164" fontId="2" fillId="0" borderId="4" xfId="8" applyNumberFormat="1" applyFont="1" applyFill="1" applyBorder="1" applyAlignment="1" applyProtection="1">
      <alignment horizontal="right" vertical="center"/>
      <protection locked="0"/>
    </xf>
    <xf numFmtId="16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49" fontId="2" fillId="0" borderId="7" xfId="4" applyFont="1" applyFill="1" applyBorder="1" applyAlignment="1">
      <alignment horizontal="center" vertical="center"/>
    </xf>
    <xf numFmtId="49" fontId="2" fillId="0" borderId="9" xfId="4" applyFont="1" applyFill="1" applyBorder="1" applyAlignment="1">
      <alignment horizontal="center" vertical="center"/>
    </xf>
    <xf numFmtId="49" fontId="2" fillId="0" borderId="10" xfId="4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</cellXfs>
  <cellStyles count="9">
    <cellStyle name="Обычный" xfId="0" builtinId="0"/>
    <cellStyle name="Обычный 10" xfId="4" xr:uid="{C0E49D36-EC0F-42CF-A7A4-6DD7B1652C1A}"/>
    <cellStyle name="Обычный_MINENERGO.340.PRIL79(v0.1)" xfId="6" xr:uid="{BD756F6C-76BC-4AF3-9883-50251AAFA7E0}"/>
    <cellStyle name="Обычный_ЖКУ_проект3" xfId="7" xr:uid="{C3E134DE-F490-4A1E-A15F-F073DC7A220B}"/>
    <cellStyle name="Обычный_Полезный отпуск электроэнергии и мощности, реализуемой по нерегулируемым ценам" xfId="2" xr:uid="{692AD9ED-2D14-4D77-BEC1-71820267E2FA}"/>
    <cellStyle name="Обычный_Полезный отпуск электроэнергии и мощности, реализуемой по регулируемым ценам" xfId="1" xr:uid="{FDBC58A1-0D56-4595-A2DF-5FE6B249D2BA}"/>
    <cellStyle name="Обычный_Продажа" xfId="8" xr:uid="{2C07F650-7862-4433-98E3-09145A66436C}"/>
    <cellStyle name="Обычный_Сведения об отпуске (передаче) электроэнергии потребителям распределительными сетевыми организациями" xfId="5" xr:uid="{2FD36DD3-B9F0-4876-90F1-938586FE0114}"/>
    <cellStyle name="Обычный_Шаблон по источникам для Модуля Реестр (2)" xfId="3" xr:uid="{289FFA7C-AE0C-4EFF-970F-626FD4A98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avc\YandexDisk\&#1044;&#1086;&#1082;&#1091;&#1084;&#1077;&#1085;&#1090;&#1099;\&#1050;&#1086;&#1084;&#1073;&#1072;&#1081;&#1085;&#1086;&#1074;&#1099;&#1081;\&#1069;&#1085;&#1077;&#1088;&#1075;&#1086;&#1087;&#1088;&#1086;&#1084;\&#1045;&#1048;&#1040;&#1057;\&#1086;&#1090;&#1095;&#1077;&#1090;&#1099;\2020\46EP.STX(v1.0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"Энергопром 21"</v>
          </cell>
        </row>
        <row r="44">
          <cell r="G44" t="str">
            <v>Кравченко Андрей Игоревич</v>
          </cell>
        </row>
        <row r="45">
          <cell r="G45" t="str">
            <v>Заместитель генерального директора по электрохозяйству</v>
          </cell>
        </row>
        <row r="46">
          <cell r="G46" t="str">
            <v>+7-996-911-83-96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EC82-44B8-4158-96A5-53C0DF257B34}">
  <dimension ref="A1:BY177"/>
  <sheetViews>
    <sheetView tabSelected="1" topLeftCell="C19" workbookViewId="0">
      <selection activeCell="I23" sqref="I23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D1" s="2"/>
      <c r="BF1" s="2"/>
      <c r="BI1" s="2"/>
      <c r="BX1" s="2"/>
      <c r="BY1" s="2"/>
    </row>
    <row r="2" spans="1:77" hidden="1" x14ac:dyDescent="0.25"/>
    <row r="3" spans="1:77" hidden="1" x14ac:dyDescent="0.25"/>
    <row r="4" spans="1:77" hidden="1" x14ac:dyDescent="0.25"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7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4"/>
    </row>
    <row r="7" spans="1:77" ht="12" customHeight="1" x14ac:dyDescent="0.25">
      <c r="A7" s="4"/>
      <c r="K7" s="5"/>
      <c r="Q7" s="6"/>
    </row>
    <row r="8" spans="1:77" ht="22.5" customHeight="1" x14ac:dyDescent="0.25">
      <c r="A8" s="4"/>
      <c r="D8" s="73" t="s">
        <v>327</v>
      </c>
      <c r="E8" s="7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77" x14ac:dyDescent="0.25">
      <c r="A9" s="4"/>
      <c r="D9" s="7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77" ht="12" customHeight="1" x14ac:dyDescent="0.25">
      <c r="D10" s="8"/>
      <c r="E10" s="8"/>
      <c r="K10" s="9" t="s">
        <v>11</v>
      </c>
    </row>
    <row r="11" spans="1:77" ht="15" customHeight="1" x14ac:dyDescent="0.25">
      <c r="D11" s="74" t="s">
        <v>12</v>
      </c>
      <c r="E11" s="76" t="s">
        <v>13</v>
      </c>
      <c r="F11" s="76" t="s">
        <v>14</v>
      </c>
      <c r="G11" s="76" t="s">
        <v>15</v>
      </c>
      <c r="H11" s="76" t="s">
        <v>16</v>
      </c>
      <c r="I11" s="76"/>
      <c r="J11" s="76"/>
      <c r="K11" s="78"/>
      <c r="L11" s="10"/>
    </row>
    <row r="12" spans="1:77" ht="15" customHeight="1" x14ac:dyDescent="0.25">
      <c r="D12" s="75"/>
      <c r="E12" s="77"/>
      <c r="F12" s="77"/>
      <c r="G12" s="77"/>
      <c r="H12" s="11" t="s">
        <v>17</v>
      </c>
      <c r="I12" s="11" t="s">
        <v>18</v>
      </c>
      <c r="J12" s="11" t="s">
        <v>19</v>
      </c>
      <c r="K12" s="12" t="s">
        <v>20</v>
      </c>
      <c r="L12" s="10"/>
    </row>
    <row r="13" spans="1:77" ht="12" customHeight="1" x14ac:dyDescent="0.25">
      <c r="D13" s="13">
        <v>0</v>
      </c>
      <c r="E13" s="13">
        <v>1</v>
      </c>
      <c r="F13" s="13">
        <v>2</v>
      </c>
      <c r="G13" s="13">
        <v>3</v>
      </c>
      <c r="H13" s="13">
        <v>4</v>
      </c>
      <c r="I13" s="13">
        <v>5</v>
      </c>
      <c r="J13" s="13">
        <v>6</v>
      </c>
      <c r="K13" s="13">
        <v>7</v>
      </c>
    </row>
    <row r="14" spans="1:77" s="14" customFormat="1" ht="15" customHeight="1" x14ac:dyDescent="0.25">
      <c r="C14" s="15"/>
      <c r="D14" s="67" t="s">
        <v>21</v>
      </c>
      <c r="E14" s="68"/>
      <c r="F14" s="68"/>
      <c r="G14" s="68"/>
      <c r="H14" s="68"/>
      <c r="I14" s="68"/>
      <c r="J14" s="68"/>
      <c r="K14" s="69"/>
      <c r="L14" s="16"/>
    </row>
    <row r="15" spans="1:77" s="14" customFormat="1" ht="15" customHeight="1" x14ac:dyDescent="0.2">
      <c r="C15" s="15"/>
      <c r="D15" s="30" t="s">
        <v>22</v>
      </c>
      <c r="E15" s="31" t="s">
        <v>23</v>
      </c>
      <c r="F15" s="32">
        <v>10</v>
      </c>
      <c r="G15" s="33">
        <f>SUM(H15:K15)</f>
        <v>9251.6840000000011</v>
      </c>
      <c r="H15" s="33">
        <f>H16+H17+H21+H24</f>
        <v>9251.6840000000011</v>
      </c>
      <c r="I15" s="33">
        <f>I16+I17+I21+I24</f>
        <v>0</v>
      </c>
      <c r="J15" s="33">
        <f>J16+J17+J21+J24</f>
        <v>0</v>
      </c>
      <c r="K15" s="33">
        <f>K16+K17+K21+K24</f>
        <v>0</v>
      </c>
      <c r="L15" s="16"/>
      <c r="M15" s="17"/>
      <c r="P15" s="18">
        <v>10</v>
      </c>
    </row>
    <row r="16" spans="1:77" s="14" customFormat="1" ht="15" customHeight="1" x14ac:dyDescent="0.2">
      <c r="C16" s="15"/>
      <c r="D16" s="30" t="s">
        <v>24</v>
      </c>
      <c r="E16" s="34" t="s">
        <v>25</v>
      </c>
      <c r="F16" s="32">
        <v>20</v>
      </c>
      <c r="G16" s="33">
        <f t="shared" ref="G16:G132" si="0">SUM(H16:K16)</f>
        <v>0</v>
      </c>
      <c r="H16" s="35"/>
      <c r="I16" s="35"/>
      <c r="J16" s="35"/>
      <c r="K16" s="35"/>
      <c r="L16" s="16"/>
      <c r="M16" s="17"/>
      <c r="P16" s="18">
        <v>20</v>
      </c>
    </row>
    <row r="17" spans="3:16" s="14" customFormat="1" ht="15" customHeight="1" x14ac:dyDescent="0.2">
      <c r="C17" s="15"/>
      <c r="D17" s="30" t="s">
        <v>26</v>
      </c>
      <c r="E17" s="34" t="s">
        <v>27</v>
      </c>
      <c r="F17" s="32">
        <v>30</v>
      </c>
      <c r="G17" s="33">
        <f t="shared" si="0"/>
        <v>9251.6840000000011</v>
      </c>
      <c r="H17" s="33">
        <f>SUM(H18:H20)</f>
        <v>9251.6840000000011</v>
      </c>
      <c r="I17" s="33">
        <f>SUM(I18:I20)</f>
        <v>0</v>
      </c>
      <c r="J17" s="33">
        <f>SUM(J18:J20)</f>
        <v>0</v>
      </c>
      <c r="K17" s="33">
        <f>SUM(K18:K20)</f>
        <v>0</v>
      </c>
      <c r="L17" s="16"/>
      <c r="M17" s="17"/>
      <c r="P17" s="18">
        <v>30</v>
      </c>
    </row>
    <row r="18" spans="3:16" s="14" customFormat="1" ht="12.75" hidden="1" x14ac:dyDescent="0.2">
      <c r="C18" s="15"/>
      <c r="D18" s="36" t="s">
        <v>28</v>
      </c>
      <c r="E18" s="37"/>
      <c r="F18" s="38" t="s">
        <v>29</v>
      </c>
      <c r="G18" s="39"/>
      <c r="H18" s="39"/>
      <c r="I18" s="39"/>
      <c r="J18" s="39"/>
      <c r="K18" s="39"/>
      <c r="L18" s="16"/>
      <c r="M18" s="17"/>
      <c r="P18" s="18"/>
    </row>
    <row r="19" spans="3:16" s="14" customFormat="1" ht="15" customHeight="1" x14ac:dyDescent="0.25">
      <c r="C19" s="19" t="s">
        <v>30</v>
      </c>
      <c r="D19" s="40" t="s">
        <v>31</v>
      </c>
      <c r="E19" s="41" t="s">
        <v>32</v>
      </c>
      <c r="F19" s="42">
        <v>31</v>
      </c>
      <c r="G19" s="43">
        <f>SUM(H19:K19)</f>
        <v>9251.6840000000011</v>
      </c>
      <c r="H19" s="44">
        <v>9251.6840000000011</v>
      </c>
      <c r="I19" s="44"/>
      <c r="J19" s="44"/>
      <c r="K19" s="45"/>
      <c r="L19" s="16"/>
      <c r="M19" s="20"/>
      <c r="N19" s="21"/>
      <c r="O19" s="21"/>
    </row>
    <row r="20" spans="3:16" s="14" customFormat="1" ht="15" customHeight="1" x14ac:dyDescent="0.2">
      <c r="C20" s="15"/>
      <c r="D20" s="46"/>
      <c r="E20" s="47" t="s">
        <v>33</v>
      </c>
      <c r="F20" s="48"/>
      <c r="G20" s="48"/>
      <c r="H20" s="48"/>
      <c r="I20" s="48"/>
      <c r="J20" s="48"/>
      <c r="K20" s="49"/>
      <c r="L20" s="16"/>
      <c r="M20" s="17"/>
      <c r="P20" s="22"/>
    </row>
    <row r="21" spans="3:16" s="14" customFormat="1" ht="15" customHeight="1" x14ac:dyDescent="0.2">
      <c r="C21" s="15"/>
      <c r="D21" s="30" t="s">
        <v>34</v>
      </c>
      <c r="E21" s="34" t="s">
        <v>35</v>
      </c>
      <c r="F21" s="32" t="s">
        <v>36</v>
      </c>
      <c r="G21" s="33">
        <f t="shared" si="0"/>
        <v>0</v>
      </c>
      <c r="H21" s="33">
        <f>SUM(H22:H23)</f>
        <v>0</v>
      </c>
      <c r="I21" s="33">
        <v>0</v>
      </c>
      <c r="J21" s="33">
        <f>SUM(J22:J23)</f>
        <v>0</v>
      </c>
      <c r="K21" s="33">
        <f>SUM(K22:K23)</f>
        <v>0</v>
      </c>
      <c r="L21" s="16"/>
      <c r="M21" s="17"/>
      <c r="P21" s="22"/>
    </row>
    <row r="22" spans="3:16" s="14" customFormat="1" ht="12.75" hidden="1" x14ac:dyDescent="0.2">
      <c r="C22" s="15"/>
      <c r="D22" s="36" t="s">
        <v>37</v>
      </c>
      <c r="E22" s="37"/>
      <c r="F22" s="38" t="s">
        <v>36</v>
      </c>
      <c r="G22" s="39"/>
      <c r="H22" s="39"/>
      <c r="I22" s="39"/>
      <c r="J22" s="39"/>
      <c r="K22" s="39"/>
      <c r="L22" s="16"/>
      <c r="M22" s="17"/>
      <c r="P22" s="18"/>
    </row>
    <row r="23" spans="3:16" s="14" customFormat="1" ht="15" customHeight="1" x14ac:dyDescent="0.2">
      <c r="C23" s="15"/>
      <c r="D23" s="46"/>
      <c r="E23" s="47" t="s">
        <v>33</v>
      </c>
      <c r="F23" s="48"/>
      <c r="G23" s="48"/>
      <c r="H23" s="48"/>
      <c r="I23" s="48"/>
      <c r="J23" s="48"/>
      <c r="K23" s="49"/>
      <c r="L23" s="16"/>
      <c r="M23" s="17"/>
      <c r="P23" s="22"/>
    </row>
    <row r="24" spans="3:16" s="14" customFormat="1" ht="15" customHeight="1" x14ac:dyDescent="0.2">
      <c r="C24" s="15"/>
      <c r="D24" s="30" t="s">
        <v>38</v>
      </c>
      <c r="E24" s="34" t="s">
        <v>39</v>
      </c>
      <c r="F24" s="32" t="s">
        <v>40</v>
      </c>
      <c r="G24" s="33">
        <f t="shared" si="0"/>
        <v>0</v>
      </c>
      <c r="H24" s="33">
        <f>SUM(H25:H26)</f>
        <v>0</v>
      </c>
      <c r="I24" s="33">
        <f>SUM(I25:I26)</f>
        <v>0</v>
      </c>
      <c r="J24" s="33">
        <f>SUM(J25:J26)</f>
        <v>0</v>
      </c>
      <c r="K24" s="33">
        <f>SUM(K25:K26)</f>
        <v>0</v>
      </c>
      <c r="L24" s="16"/>
      <c r="M24" s="17"/>
      <c r="P24" s="18">
        <v>40</v>
      </c>
    </row>
    <row r="25" spans="3:16" s="14" customFormat="1" ht="12.75" hidden="1" x14ac:dyDescent="0.2">
      <c r="C25" s="15"/>
      <c r="D25" s="36" t="s">
        <v>41</v>
      </c>
      <c r="E25" s="37"/>
      <c r="F25" s="38" t="s">
        <v>40</v>
      </c>
      <c r="G25" s="39"/>
      <c r="H25" s="39"/>
      <c r="I25" s="39"/>
      <c r="J25" s="39"/>
      <c r="K25" s="39"/>
      <c r="L25" s="16"/>
      <c r="M25" s="17"/>
      <c r="P25" s="18"/>
    </row>
    <row r="26" spans="3:16" s="14" customFormat="1" ht="15" customHeight="1" x14ac:dyDescent="0.2">
      <c r="C26" s="15"/>
      <c r="D26" s="46"/>
      <c r="E26" s="47" t="s">
        <v>33</v>
      </c>
      <c r="F26" s="48"/>
      <c r="G26" s="48"/>
      <c r="H26" s="48"/>
      <c r="I26" s="48"/>
      <c r="J26" s="48"/>
      <c r="K26" s="49"/>
      <c r="L26" s="16"/>
      <c r="M26" s="17"/>
      <c r="P26" s="18"/>
    </row>
    <row r="27" spans="3:16" s="14" customFormat="1" ht="15" customHeight="1" x14ac:dyDescent="0.2">
      <c r="C27" s="15"/>
      <c r="D27" s="30" t="s">
        <v>42</v>
      </c>
      <c r="E27" s="31" t="s">
        <v>43</v>
      </c>
      <c r="F27" s="32" t="s">
        <v>44</v>
      </c>
      <c r="G27" s="33">
        <f t="shared" si="0"/>
        <v>8631.6229999999996</v>
      </c>
      <c r="H27" s="33">
        <f>H29+H30+H31</f>
        <v>0</v>
      </c>
      <c r="I27" s="33">
        <f>I28+I30+I31</f>
        <v>0</v>
      </c>
      <c r="J27" s="33">
        <f>J28+J29+J31</f>
        <v>8631.6229999999996</v>
      </c>
      <c r="K27" s="33">
        <f>K28+K29+K30</f>
        <v>0</v>
      </c>
      <c r="L27" s="16"/>
      <c r="M27" s="17"/>
      <c r="P27" s="18">
        <v>50</v>
      </c>
    </row>
    <row r="28" spans="3:16" s="14" customFormat="1" ht="15" customHeight="1" x14ac:dyDescent="0.2">
      <c r="C28" s="15"/>
      <c r="D28" s="30" t="s">
        <v>45</v>
      </c>
      <c r="E28" s="34" t="s">
        <v>17</v>
      </c>
      <c r="F28" s="32" t="s">
        <v>46</v>
      </c>
      <c r="G28" s="33">
        <f t="shared" si="0"/>
        <v>8631.6229999999996</v>
      </c>
      <c r="H28" s="50"/>
      <c r="I28" s="35"/>
      <c r="J28" s="35">
        <v>8631.6229999999996</v>
      </c>
      <c r="K28" s="35"/>
      <c r="L28" s="16"/>
      <c r="M28" s="17"/>
      <c r="P28" s="18">
        <v>60</v>
      </c>
    </row>
    <row r="29" spans="3:16" s="14" customFormat="1" ht="15" customHeight="1" x14ac:dyDescent="0.2">
      <c r="C29" s="15"/>
      <c r="D29" s="30" t="s">
        <v>47</v>
      </c>
      <c r="E29" s="34" t="s">
        <v>18</v>
      </c>
      <c r="F29" s="32" t="s">
        <v>48</v>
      </c>
      <c r="G29" s="33">
        <f t="shared" si="0"/>
        <v>0</v>
      </c>
      <c r="H29" s="35"/>
      <c r="I29" s="50"/>
      <c r="J29" s="35"/>
      <c r="K29" s="35"/>
      <c r="L29" s="16"/>
      <c r="M29" s="17"/>
      <c r="P29" s="18">
        <v>70</v>
      </c>
    </row>
    <row r="30" spans="3:16" s="14" customFormat="1" ht="15" customHeight="1" x14ac:dyDescent="0.2">
      <c r="C30" s="15"/>
      <c r="D30" s="30" t="s">
        <v>49</v>
      </c>
      <c r="E30" s="34" t="s">
        <v>19</v>
      </c>
      <c r="F30" s="32" t="s">
        <v>50</v>
      </c>
      <c r="G30" s="33">
        <f t="shared" si="0"/>
        <v>0</v>
      </c>
      <c r="H30" s="35"/>
      <c r="I30" s="35"/>
      <c r="J30" s="50"/>
      <c r="K30" s="35"/>
      <c r="L30" s="16"/>
      <c r="M30" s="17"/>
      <c r="P30" s="18">
        <v>80</v>
      </c>
    </row>
    <row r="31" spans="3:16" s="14" customFormat="1" ht="15" customHeight="1" x14ac:dyDescent="0.2">
      <c r="C31" s="15"/>
      <c r="D31" s="30" t="s">
        <v>51</v>
      </c>
      <c r="E31" s="34" t="s">
        <v>52</v>
      </c>
      <c r="F31" s="32" t="s">
        <v>53</v>
      </c>
      <c r="G31" s="33">
        <f t="shared" si="0"/>
        <v>0</v>
      </c>
      <c r="H31" s="35"/>
      <c r="I31" s="35"/>
      <c r="J31" s="35"/>
      <c r="K31" s="50"/>
      <c r="L31" s="16"/>
      <c r="M31" s="17"/>
      <c r="P31" s="18">
        <v>90</v>
      </c>
    </row>
    <row r="32" spans="3:16" s="14" customFormat="1" ht="15" customHeight="1" x14ac:dyDescent="0.2">
      <c r="C32" s="15"/>
      <c r="D32" s="30" t="s">
        <v>54</v>
      </c>
      <c r="E32" s="51" t="s">
        <v>55</v>
      </c>
      <c r="F32" s="32" t="s">
        <v>56</v>
      </c>
      <c r="G32" s="33">
        <f t="shared" si="0"/>
        <v>0</v>
      </c>
      <c r="H32" s="35"/>
      <c r="I32" s="35"/>
      <c r="J32" s="35"/>
      <c r="K32" s="35"/>
      <c r="L32" s="16"/>
      <c r="M32" s="17"/>
      <c r="P32" s="18"/>
    </row>
    <row r="33" spans="3:16" s="14" customFormat="1" ht="15" customHeight="1" x14ac:dyDescent="0.2">
      <c r="C33" s="15"/>
      <c r="D33" s="30" t="s">
        <v>57</v>
      </c>
      <c r="E33" s="31" t="s">
        <v>58</v>
      </c>
      <c r="F33" s="32" t="s">
        <v>59</v>
      </c>
      <c r="G33" s="33">
        <f t="shared" si="0"/>
        <v>8631.6229999999996</v>
      </c>
      <c r="H33" s="33">
        <f>H34+H36+H39+H42</f>
        <v>0</v>
      </c>
      <c r="I33" s="33">
        <f>I34+I36+I39+I42</f>
        <v>0</v>
      </c>
      <c r="J33" s="33">
        <f>J34+J36+J39+J42</f>
        <v>8631.6229999999996</v>
      </c>
      <c r="K33" s="33">
        <f>K34+K36+K39+K42</f>
        <v>0</v>
      </c>
      <c r="L33" s="16"/>
      <c r="M33" s="17"/>
      <c r="P33" s="18">
        <v>100</v>
      </c>
    </row>
    <row r="34" spans="3:16" s="14" customFormat="1" ht="22.5" x14ac:dyDescent="0.2">
      <c r="C34" s="15"/>
      <c r="D34" s="30" t="s">
        <v>60</v>
      </c>
      <c r="E34" s="34" t="s">
        <v>61</v>
      </c>
      <c r="F34" s="32" t="s">
        <v>62</v>
      </c>
      <c r="G34" s="33">
        <f t="shared" si="0"/>
        <v>0</v>
      </c>
      <c r="H34" s="35"/>
      <c r="I34" s="35"/>
      <c r="J34" s="35"/>
      <c r="K34" s="35"/>
      <c r="L34" s="16"/>
      <c r="M34" s="17"/>
      <c r="P34" s="18"/>
    </row>
    <row r="35" spans="3:16" s="14" customFormat="1" ht="15" customHeight="1" x14ac:dyDescent="0.2">
      <c r="C35" s="15"/>
      <c r="D35" s="30" t="s">
        <v>63</v>
      </c>
      <c r="E35" s="52" t="s">
        <v>64</v>
      </c>
      <c r="F35" s="32" t="s">
        <v>65</v>
      </c>
      <c r="G35" s="33">
        <f t="shared" si="0"/>
        <v>0</v>
      </c>
      <c r="H35" s="35"/>
      <c r="I35" s="35"/>
      <c r="J35" s="35"/>
      <c r="K35" s="35"/>
      <c r="L35" s="16"/>
      <c r="M35" s="17"/>
      <c r="P35" s="18"/>
    </row>
    <row r="36" spans="3:16" s="14" customFormat="1" ht="15" customHeight="1" x14ac:dyDescent="0.2">
      <c r="C36" s="15"/>
      <c r="D36" s="30" t="s">
        <v>66</v>
      </c>
      <c r="E36" s="34" t="s">
        <v>67</v>
      </c>
      <c r="F36" s="32" t="s">
        <v>68</v>
      </c>
      <c r="G36" s="33">
        <f t="shared" si="0"/>
        <v>8631.6229999999996</v>
      </c>
      <c r="H36" s="35"/>
      <c r="I36" s="35"/>
      <c r="J36" s="35">
        <v>8631.6229999999996</v>
      </c>
      <c r="K36" s="35"/>
      <c r="L36" s="16"/>
      <c r="M36" s="17"/>
      <c r="P36" s="18"/>
    </row>
    <row r="37" spans="3:16" s="14" customFormat="1" ht="15" customHeight="1" x14ac:dyDescent="0.2">
      <c r="C37" s="15"/>
      <c r="D37" s="30" t="s">
        <v>69</v>
      </c>
      <c r="E37" s="52" t="s">
        <v>70</v>
      </c>
      <c r="F37" s="32" t="s">
        <v>71</v>
      </c>
      <c r="G37" s="33">
        <f t="shared" si="0"/>
        <v>0</v>
      </c>
      <c r="H37" s="35"/>
      <c r="I37" s="35"/>
      <c r="J37" s="35"/>
      <c r="K37" s="35"/>
      <c r="L37" s="16"/>
      <c r="M37" s="17"/>
      <c r="P37" s="18"/>
    </row>
    <row r="38" spans="3:16" s="14" customFormat="1" ht="15" customHeight="1" x14ac:dyDescent="0.2">
      <c r="C38" s="15"/>
      <c r="D38" s="30" t="s">
        <v>72</v>
      </c>
      <c r="E38" s="53" t="s">
        <v>64</v>
      </c>
      <c r="F38" s="32" t="s">
        <v>73</v>
      </c>
      <c r="G38" s="33">
        <f t="shared" si="0"/>
        <v>0</v>
      </c>
      <c r="H38" s="35"/>
      <c r="I38" s="35"/>
      <c r="J38" s="35"/>
      <c r="K38" s="35"/>
      <c r="L38" s="16"/>
      <c r="M38" s="17"/>
      <c r="P38" s="18"/>
    </row>
    <row r="39" spans="3:16" s="14" customFormat="1" ht="15" customHeight="1" x14ac:dyDescent="0.2">
      <c r="C39" s="15"/>
      <c r="D39" s="30" t="s">
        <v>74</v>
      </c>
      <c r="E39" s="34" t="s">
        <v>75</v>
      </c>
      <c r="F39" s="32" t="s">
        <v>76</v>
      </c>
      <c r="G39" s="33">
        <f t="shared" si="0"/>
        <v>0</v>
      </c>
      <c r="H39" s="33">
        <f>SUM(H40:H41)</f>
        <v>0</v>
      </c>
      <c r="I39" s="33">
        <f>SUM(I40:I41)</f>
        <v>0</v>
      </c>
      <c r="J39" s="33">
        <f>SUM(J40:J41)</f>
        <v>0</v>
      </c>
      <c r="K39" s="33">
        <f>SUM(K40:K41)</f>
        <v>0</v>
      </c>
      <c r="L39" s="16"/>
      <c r="M39" s="17"/>
      <c r="P39" s="18"/>
    </row>
    <row r="40" spans="3:16" s="14" customFormat="1" ht="12.75" hidden="1" x14ac:dyDescent="0.2">
      <c r="C40" s="15"/>
      <c r="D40" s="36" t="s">
        <v>77</v>
      </c>
      <c r="E40" s="37"/>
      <c r="F40" s="38" t="s">
        <v>76</v>
      </c>
      <c r="G40" s="39"/>
      <c r="H40" s="39"/>
      <c r="I40" s="39"/>
      <c r="J40" s="39"/>
      <c r="K40" s="39"/>
      <c r="L40" s="16"/>
      <c r="M40" s="17"/>
      <c r="P40" s="18"/>
    </row>
    <row r="41" spans="3:16" s="14" customFormat="1" ht="15" customHeight="1" x14ac:dyDescent="0.2">
      <c r="C41" s="15"/>
      <c r="D41" s="54"/>
      <c r="E41" s="47" t="s">
        <v>33</v>
      </c>
      <c r="F41" s="48"/>
      <c r="G41" s="48"/>
      <c r="H41" s="48"/>
      <c r="I41" s="48"/>
      <c r="J41" s="48"/>
      <c r="K41" s="49"/>
      <c r="L41" s="16"/>
      <c r="M41" s="17"/>
      <c r="P41" s="18"/>
    </row>
    <row r="42" spans="3:16" s="14" customFormat="1" ht="15" customHeight="1" x14ac:dyDescent="0.2">
      <c r="C42" s="15"/>
      <c r="D42" s="30" t="s">
        <v>78</v>
      </c>
      <c r="E42" s="34" t="s">
        <v>79</v>
      </c>
      <c r="F42" s="32" t="s">
        <v>80</v>
      </c>
      <c r="G42" s="33">
        <f t="shared" si="0"/>
        <v>0</v>
      </c>
      <c r="H42" s="35"/>
      <c r="I42" s="35"/>
      <c r="J42" s="35"/>
      <c r="K42" s="35"/>
      <c r="L42" s="16"/>
      <c r="M42" s="17"/>
      <c r="P42" s="18">
        <v>120</v>
      </c>
    </row>
    <row r="43" spans="3:16" s="14" customFormat="1" ht="15" customHeight="1" x14ac:dyDescent="0.2">
      <c r="C43" s="15"/>
      <c r="D43" s="30" t="s">
        <v>81</v>
      </c>
      <c r="E43" s="31" t="s">
        <v>82</v>
      </c>
      <c r="F43" s="32" t="s">
        <v>83</v>
      </c>
      <c r="G43" s="33">
        <f t="shared" si="0"/>
        <v>8631.6229999999996</v>
      </c>
      <c r="H43" s="35">
        <v>8631.6229999999996</v>
      </c>
      <c r="I43" s="35"/>
      <c r="J43" s="35"/>
      <c r="K43" s="35"/>
      <c r="L43" s="16"/>
      <c r="M43" s="17"/>
      <c r="P43" s="18">
        <v>150</v>
      </c>
    </row>
    <row r="44" spans="3:16" s="14" customFormat="1" ht="15" customHeight="1" x14ac:dyDescent="0.2">
      <c r="C44" s="15"/>
      <c r="D44" s="30" t="s">
        <v>84</v>
      </c>
      <c r="E44" s="31" t="s">
        <v>85</v>
      </c>
      <c r="F44" s="32" t="s">
        <v>86</v>
      </c>
      <c r="G44" s="33">
        <f t="shared" si="0"/>
        <v>0</v>
      </c>
      <c r="H44" s="35"/>
      <c r="I44" s="35"/>
      <c r="J44" s="35"/>
      <c r="K44" s="35"/>
      <c r="L44" s="16"/>
      <c r="M44" s="17"/>
      <c r="P44" s="18">
        <v>160</v>
      </c>
    </row>
    <row r="45" spans="3:16" s="14" customFormat="1" ht="15" customHeight="1" x14ac:dyDescent="0.2">
      <c r="C45" s="15"/>
      <c r="D45" s="30" t="s">
        <v>87</v>
      </c>
      <c r="E45" s="31" t="s">
        <v>88</v>
      </c>
      <c r="F45" s="32" t="s">
        <v>89</v>
      </c>
      <c r="G45" s="33">
        <f t="shared" si="0"/>
        <v>0</v>
      </c>
      <c r="H45" s="35"/>
      <c r="I45" s="35"/>
      <c r="J45" s="35"/>
      <c r="K45" s="35"/>
      <c r="L45" s="16"/>
      <c r="M45" s="17"/>
      <c r="P45" s="18">
        <v>180</v>
      </c>
    </row>
    <row r="46" spans="3:16" s="14" customFormat="1" ht="15" customHeight="1" x14ac:dyDescent="0.2">
      <c r="C46" s="15"/>
      <c r="D46" s="30" t="s">
        <v>90</v>
      </c>
      <c r="E46" s="31" t="s">
        <v>91</v>
      </c>
      <c r="F46" s="32" t="s">
        <v>92</v>
      </c>
      <c r="G46" s="33">
        <f t="shared" si="0"/>
        <v>620.06099999999992</v>
      </c>
      <c r="H46" s="35">
        <v>620.06099999999992</v>
      </c>
      <c r="I46" s="35"/>
      <c r="J46" s="35"/>
      <c r="K46" s="35"/>
      <c r="L46" s="16"/>
      <c r="M46" s="17"/>
      <c r="P46" s="18">
        <v>190</v>
      </c>
    </row>
    <row r="47" spans="3:16" s="14" customFormat="1" ht="15" customHeight="1" x14ac:dyDescent="0.2">
      <c r="C47" s="15"/>
      <c r="D47" s="30" t="s">
        <v>93</v>
      </c>
      <c r="E47" s="34" t="s">
        <v>94</v>
      </c>
      <c r="F47" s="32" t="s">
        <v>95</v>
      </c>
      <c r="G47" s="33">
        <f t="shared" si="0"/>
        <v>0</v>
      </c>
      <c r="H47" s="35"/>
      <c r="I47" s="35"/>
      <c r="J47" s="35"/>
      <c r="K47" s="35"/>
      <c r="L47" s="16"/>
      <c r="M47" s="17"/>
      <c r="P47" s="18">
        <v>200</v>
      </c>
    </row>
    <row r="48" spans="3:16" s="14" customFormat="1" ht="15" customHeight="1" x14ac:dyDescent="0.2">
      <c r="C48" s="15"/>
      <c r="D48" s="30" t="s">
        <v>96</v>
      </c>
      <c r="E48" s="31" t="s">
        <v>97</v>
      </c>
      <c r="F48" s="32" t="s">
        <v>98</v>
      </c>
      <c r="G48" s="33">
        <f t="shared" si="0"/>
        <v>1337.8999999999999</v>
      </c>
      <c r="H48" s="35">
        <v>1337.8999999999999</v>
      </c>
      <c r="I48" s="35"/>
      <c r="J48" s="35"/>
      <c r="K48" s="35"/>
      <c r="L48" s="16"/>
      <c r="M48" s="17"/>
      <c r="P48" s="22"/>
    </row>
    <row r="49" spans="3:16" s="14" customFormat="1" ht="22.5" x14ac:dyDescent="0.2">
      <c r="C49" s="15"/>
      <c r="D49" s="30" t="s">
        <v>99</v>
      </c>
      <c r="E49" s="51" t="s">
        <v>100</v>
      </c>
      <c r="F49" s="32" t="s">
        <v>101</v>
      </c>
      <c r="G49" s="33">
        <f t="shared" si="0"/>
        <v>-717.83899999999994</v>
      </c>
      <c r="H49" s="33">
        <f>H46-H48</f>
        <v>-717.83899999999994</v>
      </c>
      <c r="I49" s="33">
        <f>I46-I48</f>
        <v>0</v>
      </c>
      <c r="J49" s="33">
        <f>J46-J48</f>
        <v>0</v>
      </c>
      <c r="K49" s="33">
        <f>K46-K48</f>
        <v>0</v>
      </c>
      <c r="L49" s="16"/>
      <c r="M49" s="17"/>
      <c r="P49" s="22"/>
    </row>
    <row r="50" spans="3:16" s="14" customFormat="1" ht="15" customHeight="1" x14ac:dyDescent="0.2">
      <c r="C50" s="15"/>
      <c r="D50" s="30" t="s">
        <v>102</v>
      </c>
      <c r="E50" s="31" t="s">
        <v>103</v>
      </c>
      <c r="F50" s="32" t="s">
        <v>104</v>
      </c>
      <c r="G50" s="33">
        <f t="shared" si="0"/>
        <v>0</v>
      </c>
      <c r="H50" s="33">
        <f>(H15+H27+H32)-(H33+H43+H44+H45+H46)</f>
        <v>0</v>
      </c>
      <c r="I50" s="33">
        <f>(I15+I27+I32)-(I33+I43+I44+I45+I46)</f>
        <v>0</v>
      </c>
      <c r="J50" s="33">
        <f>(J15+J27+J32)-(J33+J43+J44+J45+J46)</f>
        <v>0</v>
      </c>
      <c r="K50" s="33">
        <f>(K15+K27+K32)-(K33+K43+K44+K45+K46)</f>
        <v>0</v>
      </c>
      <c r="L50" s="16"/>
      <c r="M50" s="17"/>
      <c r="P50" s="18">
        <v>210</v>
      </c>
    </row>
    <row r="51" spans="3:16" s="14" customFormat="1" ht="15" customHeight="1" x14ac:dyDescent="0.2">
      <c r="C51" s="15"/>
      <c r="D51" s="70" t="s">
        <v>105</v>
      </c>
      <c r="E51" s="71"/>
      <c r="F51" s="71"/>
      <c r="G51" s="71"/>
      <c r="H51" s="71"/>
      <c r="I51" s="71"/>
      <c r="J51" s="71"/>
      <c r="K51" s="72"/>
      <c r="L51" s="16"/>
      <c r="M51" s="17"/>
      <c r="P51" s="22"/>
    </row>
    <row r="52" spans="3:16" s="14" customFormat="1" ht="15" customHeight="1" x14ac:dyDescent="0.2">
      <c r="C52" s="15"/>
      <c r="D52" s="30" t="s">
        <v>106</v>
      </c>
      <c r="E52" s="31" t="s">
        <v>23</v>
      </c>
      <c r="F52" s="32" t="s">
        <v>107</v>
      </c>
      <c r="G52" s="33">
        <f t="shared" si="0"/>
        <v>1.0155000000000001</v>
      </c>
      <c r="H52" s="33">
        <f>H53+H54+H58+H61</f>
        <v>1.0155000000000001</v>
      </c>
      <c r="I52" s="33">
        <f>I53+I54+I58+I61</f>
        <v>0</v>
      </c>
      <c r="J52" s="33">
        <f>J53+J54+J58+J61</f>
        <v>0</v>
      </c>
      <c r="K52" s="33">
        <f>K53+K54+K58+K61</f>
        <v>0</v>
      </c>
      <c r="L52" s="16"/>
      <c r="M52" s="17"/>
      <c r="P52" s="18">
        <v>300</v>
      </c>
    </row>
    <row r="53" spans="3:16" s="14" customFormat="1" ht="15" customHeight="1" x14ac:dyDescent="0.2">
      <c r="C53" s="15"/>
      <c r="D53" s="30" t="s">
        <v>108</v>
      </c>
      <c r="E53" s="34" t="s">
        <v>25</v>
      </c>
      <c r="F53" s="32" t="s">
        <v>109</v>
      </c>
      <c r="G53" s="33">
        <f t="shared" si="0"/>
        <v>0</v>
      </c>
      <c r="H53" s="35"/>
      <c r="I53" s="35"/>
      <c r="J53" s="35"/>
      <c r="K53" s="35"/>
      <c r="L53" s="16"/>
      <c r="M53" s="17"/>
      <c r="P53" s="18">
        <v>310</v>
      </c>
    </row>
    <row r="54" spans="3:16" s="14" customFormat="1" ht="15" customHeight="1" x14ac:dyDescent="0.2">
      <c r="C54" s="15"/>
      <c r="D54" s="30" t="s">
        <v>110</v>
      </c>
      <c r="E54" s="34" t="s">
        <v>27</v>
      </c>
      <c r="F54" s="32" t="s">
        <v>111</v>
      </c>
      <c r="G54" s="33">
        <f t="shared" si="0"/>
        <v>1.0155000000000001</v>
      </c>
      <c r="H54" s="33">
        <f>SUM(H55:H57)</f>
        <v>1.0155000000000001</v>
      </c>
      <c r="I54" s="33">
        <f>SUM(I55:I57)</f>
        <v>0</v>
      </c>
      <c r="J54" s="33">
        <f>SUM(J55:J57)</f>
        <v>0</v>
      </c>
      <c r="K54" s="33">
        <f>SUM(K55:K57)</f>
        <v>0</v>
      </c>
      <c r="L54" s="16"/>
      <c r="M54" s="17"/>
      <c r="P54" s="18">
        <v>320</v>
      </c>
    </row>
    <row r="55" spans="3:16" s="14" customFormat="1" ht="12.75" hidden="1" x14ac:dyDescent="0.2">
      <c r="C55" s="15"/>
      <c r="D55" s="36" t="s">
        <v>112</v>
      </c>
      <c r="E55" s="37"/>
      <c r="F55" s="38" t="s">
        <v>111</v>
      </c>
      <c r="G55" s="39"/>
      <c r="H55" s="39"/>
      <c r="I55" s="39"/>
      <c r="J55" s="39"/>
      <c r="K55" s="39"/>
      <c r="L55" s="16"/>
      <c r="M55" s="17"/>
      <c r="P55" s="18"/>
    </row>
    <row r="56" spans="3:16" s="14" customFormat="1" ht="15" customHeight="1" x14ac:dyDescent="0.25">
      <c r="C56" s="19" t="s">
        <v>30</v>
      </c>
      <c r="D56" s="40" t="s">
        <v>113</v>
      </c>
      <c r="E56" s="41" t="s">
        <v>32</v>
      </c>
      <c r="F56" s="42">
        <v>1061</v>
      </c>
      <c r="G56" s="43">
        <f>SUM(H56:K56)</f>
        <v>1.0155000000000001</v>
      </c>
      <c r="H56" s="44">
        <v>1.0155000000000001</v>
      </c>
      <c r="I56" s="44"/>
      <c r="J56" s="44"/>
      <c r="K56" s="45"/>
      <c r="L56" s="16"/>
      <c r="M56" s="20"/>
      <c r="N56" s="21"/>
      <c r="O56" s="21"/>
    </row>
    <row r="57" spans="3:16" s="14" customFormat="1" ht="15" customHeight="1" x14ac:dyDescent="0.2">
      <c r="C57" s="15"/>
      <c r="D57" s="46"/>
      <c r="E57" s="47" t="s">
        <v>33</v>
      </c>
      <c r="F57" s="48"/>
      <c r="G57" s="48"/>
      <c r="H57" s="48"/>
      <c r="I57" s="48"/>
      <c r="J57" s="48"/>
      <c r="K57" s="49"/>
      <c r="L57" s="16"/>
      <c r="M57" s="17"/>
      <c r="P57" s="18"/>
    </row>
    <row r="58" spans="3:16" s="14" customFormat="1" ht="15" customHeight="1" x14ac:dyDescent="0.2">
      <c r="C58" s="15"/>
      <c r="D58" s="30" t="s">
        <v>114</v>
      </c>
      <c r="E58" s="34" t="s">
        <v>35</v>
      </c>
      <c r="F58" s="32" t="s">
        <v>115</v>
      </c>
      <c r="G58" s="33">
        <f t="shared" si="0"/>
        <v>0</v>
      </c>
      <c r="H58" s="33">
        <f>SUM(H59:H60)</f>
        <v>0</v>
      </c>
      <c r="I58" s="33">
        <f>SUM(I59:I60)</f>
        <v>0</v>
      </c>
      <c r="J58" s="33">
        <f>SUM(J59:J60)</f>
        <v>0</v>
      </c>
      <c r="K58" s="33">
        <f>SUM(K59:K60)</f>
        <v>0</v>
      </c>
      <c r="L58" s="16"/>
      <c r="M58" s="17"/>
      <c r="P58" s="18"/>
    </row>
    <row r="59" spans="3:16" s="14" customFormat="1" ht="12.75" hidden="1" customHeight="1" x14ac:dyDescent="0.2">
      <c r="C59" s="15"/>
      <c r="D59" s="36" t="s">
        <v>116</v>
      </c>
      <c r="E59" s="37"/>
      <c r="F59" s="38" t="s">
        <v>115</v>
      </c>
      <c r="G59" s="39"/>
      <c r="H59" s="39"/>
      <c r="I59" s="39"/>
      <c r="J59" s="39"/>
      <c r="K59" s="39"/>
      <c r="L59" s="16"/>
      <c r="M59" s="17"/>
      <c r="P59" s="18"/>
    </row>
    <row r="60" spans="3:16" s="14" customFormat="1" ht="15" customHeight="1" x14ac:dyDescent="0.2">
      <c r="C60" s="15"/>
      <c r="D60" s="46"/>
      <c r="E60" s="47" t="s">
        <v>33</v>
      </c>
      <c r="F60" s="48"/>
      <c r="G60" s="48"/>
      <c r="H60" s="48"/>
      <c r="I60" s="48"/>
      <c r="J60" s="48"/>
      <c r="K60" s="49"/>
      <c r="L60" s="16"/>
      <c r="M60" s="17"/>
      <c r="P60" s="18"/>
    </row>
    <row r="61" spans="3:16" s="14" customFormat="1" ht="15" customHeight="1" x14ac:dyDescent="0.2">
      <c r="C61" s="15"/>
      <c r="D61" s="30" t="s">
        <v>117</v>
      </c>
      <c r="E61" s="34" t="s">
        <v>39</v>
      </c>
      <c r="F61" s="32" t="s">
        <v>118</v>
      </c>
      <c r="G61" s="33">
        <f t="shared" si="0"/>
        <v>0</v>
      </c>
      <c r="H61" s="33">
        <f>SUM(H62:H63)</f>
        <v>0</v>
      </c>
      <c r="I61" s="33">
        <f>SUM(I62:I63)</f>
        <v>0</v>
      </c>
      <c r="J61" s="33">
        <f>SUM(J62:J63)</f>
        <v>0</v>
      </c>
      <c r="K61" s="33">
        <f>SUM(K62:K63)</f>
        <v>0</v>
      </c>
      <c r="L61" s="16"/>
      <c r="M61" s="17"/>
      <c r="P61" s="18">
        <v>330</v>
      </c>
    </row>
    <row r="62" spans="3:16" s="14" customFormat="1" ht="12.75" hidden="1" customHeight="1" x14ac:dyDescent="0.2">
      <c r="C62" s="15"/>
      <c r="D62" s="36" t="s">
        <v>119</v>
      </c>
      <c r="E62" s="37"/>
      <c r="F62" s="38" t="s">
        <v>118</v>
      </c>
      <c r="G62" s="39"/>
      <c r="H62" s="39"/>
      <c r="I62" s="39"/>
      <c r="J62" s="39"/>
      <c r="K62" s="39"/>
      <c r="L62" s="16"/>
      <c r="M62" s="17"/>
      <c r="P62" s="18"/>
    </row>
    <row r="63" spans="3:16" s="14" customFormat="1" ht="15" customHeight="1" x14ac:dyDescent="0.2">
      <c r="C63" s="15"/>
      <c r="D63" s="46"/>
      <c r="E63" s="47" t="s">
        <v>33</v>
      </c>
      <c r="F63" s="48"/>
      <c r="G63" s="48"/>
      <c r="H63" s="48"/>
      <c r="I63" s="48"/>
      <c r="J63" s="48"/>
      <c r="K63" s="49"/>
      <c r="L63" s="16"/>
      <c r="M63" s="17"/>
      <c r="P63" s="18"/>
    </row>
    <row r="64" spans="3:16" s="14" customFormat="1" ht="15" customHeight="1" x14ac:dyDescent="0.2">
      <c r="C64" s="15"/>
      <c r="D64" s="30" t="s">
        <v>120</v>
      </c>
      <c r="E64" s="31" t="s">
        <v>43</v>
      </c>
      <c r="F64" s="32" t="s">
        <v>121</v>
      </c>
      <c r="G64" s="33">
        <f t="shared" si="0"/>
        <v>0.94750000000000001</v>
      </c>
      <c r="H64" s="33">
        <f>H66+H67+H68</f>
        <v>0</v>
      </c>
      <c r="I64" s="33">
        <f>I65+I67+I68</f>
        <v>0</v>
      </c>
      <c r="J64" s="33">
        <f>J65+J66+J68</f>
        <v>0.94750000000000001</v>
      </c>
      <c r="K64" s="33">
        <f>K65+K66+K67</f>
        <v>0</v>
      </c>
      <c r="L64" s="16"/>
      <c r="M64" s="17"/>
      <c r="P64" s="18">
        <v>340</v>
      </c>
    </row>
    <row r="65" spans="3:16" s="14" customFormat="1" ht="15" customHeight="1" x14ac:dyDescent="0.2">
      <c r="C65" s="15"/>
      <c r="D65" s="30" t="s">
        <v>122</v>
      </c>
      <c r="E65" s="34" t="s">
        <v>17</v>
      </c>
      <c r="F65" s="32" t="s">
        <v>123</v>
      </c>
      <c r="G65" s="33">
        <f t="shared" si="0"/>
        <v>0.94750000000000001</v>
      </c>
      <c r="H65" s="50"/>
      <c r="I65" s="35"/>
      <c r="J65" s="35">
        <v>0.94750000000000001</v>
      </c>
      <c r="K65" s="35"/>
      <c r="L65" s="16"/>
      <c r="M65" s="17"/>
      <c r="P65" s="18">
        <v>350</v>
      </c>
    </row>
    <row r="66" spans="3:16" s="14" customFormat="1" ht="15" customHeight="1" x14ac:dyDescent="0.2">
      <c r="C66" s="15"/>
      <c r="D66" s="30" t="s">
        <v>124</v>
      </c>
      <c r="E66" s="34" t="s">
        <v>18</v>
      </c>
      <c r="F66" s="32" t="s">
        <v>125</v>
      </c>
      <c r="G66" s="33">
        <f t="shared" si="0"/>
        <v>0</v>
      </c>
      <c r="H66" s="35"/>
      <c r="I66" s="33"/>
      <c r="J66" s="35"/>
      <c r="K66" s="35"/>
      <c r="L66" s="16"/>
      <c r="M66" s="17"/>
      <c r="P66" s="18">
        <v>360</v>
      </c>
    </row>
    <row r="67" spans="3:16" s="14" customFormat="1" ht="15" customHeight="1" x14ac:dyDescent="0.2">
      <c r="C67" s="15"/>
      <c r="D67" s="30" t="s">
        <v>126</v>
      </c>
      <c r="E67" s="34" t="s">
        <v>19</v>
      </c>
      <c r="F67" s="32" t="s">
        <v>127</v>
      </c>
      <c r="G67" s="33">
        <f t="shared" si="0"/>
        <v>0</v>
      </c>
      <c r="H67" s="35"/>
      <c r="I67" s="35"/>
      <c r="J67" s="50"/>
      <c r="K67" s="35"/>
      <c r="L67" s="16"/>
      <c r="M67" s="17"/>
      <c r="P67" s="18">
        <v>370</v>
      </c>
    </row>
    <row r="68" spans="3:16" s="14" customFormat="1" ht="15" customHeight="1" x14ac:dyDescent="0.2">
      <c r="C68" s="15"/>
      <c r="D68" s="30" t="s">
        <v>128</v>
      </c>
      <c r="E68" s="34" t="s">
        <v>52</v>
      </c>
      <c r="F68" s="32" t="s">
        <v>129</v>
      </c>
      <c r="G68" s="33">
        <f t="shared" si="0"/>
        <v>0</v>
      </c>
      <c r="H68" s="35"/>
      <c r="I68" s="35"/>
      <c r="J68" s="35"/>
      <c r="K68" s="50"/>
      <c r="L68" s="16"/>
      <c r="M68" s="17"/>
      <c r="P68" s="18">
        <v>380</v>
      </c>
    </row>
    <row r="69" spans="3:16" s="14" customFormat="1" ht="15" customHeight="1" x14ac:dyDescent="0.2">
      <c r="C69" s="15"/>
      <c r="D69" s="30" t="s">
        <v>130</v>
      </c>
      <c r="E69" s="51" t="s">
        <v>55</v>
      </c>
      <c r="F69" s="32" t="s">
        <v>131</v>
      </c>
      <c r="G69" s="33">
        <f t="shared" si="0"/>
        <v>0</v>
      </c>
      <c r="H69" s="35"/>
      <c r="I69" s="35"/>
      <c r="J69" s="35"/>
      <c r="K69" s="35"/>
      <c r="L69" s="16"/>
      <c r="M69" s="17"/>
      <c r="P69" s="18"/>
    </row>
    <row r="70" spans="3:16" s="14" customFormat="1" ht="15" customHeight="1" x14ac:dyDescent="0.2">
      <c r="C70" s="15"/>
      <c r="D70" s="30" t="s">
        <v>132</v>
      </c>
      <c r="E70" s="31" t="s">
        <v>58</v>
      </c>
      <c r="F70" s="32" t="s">
        <v>133</v>
      </c>
      <c r="G70" s="33">
        <f t="shared" si="0"/>
        <v>0.94750000000000001</v>
      </c>
      <c r="H70" s="33">
        <f>H71+H73+H76+H79</f>
        <v>0</v>
      </c>
      <c r="I70" s="33">
        <f>I71+I73+I76+I79</f>
        <v>0</v>
      </c>
      <c r="J70" s="33">
        <f>J71+J73+J76+J79</f>
        <v>0.94750000000000001</v>
      </c>
      <c r="K70" s="33">
        <f>K71+K73+K76+K79</f>
        <v>0</v>
      </c>
      <c r="L70" s="16"/>
      <c r="M70" s="17"/>
      <c r="P70" s="18">
        <v>390</v>
      </c>
    </row>
    <row r="71" spans="3:16" s="14" customFormat="1" ht="22.5" x14ac:dyDescent="0.2">
      <c r="C71" s="15"/>
      <c r="D71" s="30" t="s">
        <v>134</v>
      </c>
      <c r="E71" s="34" t="s">
        <v>61</v>
      </c>
      <c r="F71" s="32" t="s">
        <v>135</v>
      </c>
      <c r="G71" s="33">
        <f t="shared" si="0"/>
        <v>0</v>
      </c>
      <c r="H71" s="35"/>
      <c r="I71" s="35"/>
      <c r="J71" s="35"/>
      <c r="K71" s="35"/>
      <c r="L71" s="16"/>
      <c r="M71" s="17"/>
      <c r="P71" s="18"/>
    </row>
    <row r="72" spans="3:16" s="14" customFormat="1" ht="15" customHeight="1" x14ac:dyDescent="0.2">
      <c r="C72" s="15"/>
      <c r="D72" s="30" t="s">
        <v>136</v>
      </c>
      <c r="E72" s="52" t="s">
        <v>64</v>
      </c>
      <c r="F72" s="32" t="s">
        <v>137</v>
      </c>
      <c r="G72" s="33">
        <f t="shared" si="0"/>
        <v>0</v>
      </c>
      <c r="H72" s="35"/>
      <c r="I72" s="35"/>
      <c r="J72" s="35"/>
      <c r="K72" s="35"/>
      <c r="L72" s="16"/>
      <c r="M72" s="17"/>
      <c r="P72" s="18"/>
    </row>
    <row r="73" spans="3:16" s="14" customFormat="1" ht="15" customHeight="1" x14ac:dyDescent="0.2">
      <c r="C73" s="15"/>
      <c r="D73" s="30" t="s">
        <v>138</v>
      </c>
      <c r="E73" s="34" t="s">
        <v>67</v>
      </c>
      <c r="F73" s="32" t="s">
        <v>139</v>
      </c>
      <c r="G73" s="33">
        <f t="shared" si="0"/>
        <v>0.94750000000000001</v>
      </c>
      <c r="H73" s="35"/>
      <c r="I73" s="35"/>
      <c r="J73" s="35">
        <v>0.94750000000000001</v>
      </c>
      <c r="K73" s="35"/>
      <c r="L73" s="16"/>
      <c r="M73" s="17"/>
      <c r="P73" s="18"/>
    </row>
    <row r="74" spans="3:16" s="14" customFormat="1" ht="15" customHeight="1" x14ac:dyDescent="0.2">
      <c r="C74" s="15"/>
      <c r="D74" s="30" t="s">
        <v>140</v>
      </c>
      <c r="E74" s="52" t="s">
        <v>70</v>
      </c>
      <c r="F74" s="32" t="s">
        <v>141</v>
      </c>
      <c r="G74" s="33">
        <f t="shared" si="0"/>
        <v>0</v>
      </c>
      <c r="H74" s="35"/>
      <c r="I74" s="35"/>
      <c r="J74" s="35"/>
      <c r="K74" s="35"/>
      <c r="L74" s="16"/>
      <c r="M74" s="17"/>
      <c r="P74" s="18"/>
    </row>
    <row r="75" spans="3:16" s="14" customFormat="1" ht="15" customHeight="1" x14ac:dyDescent="0.2">
      <c r="C75" s="15"/>
      <c r="D75" s="30" t="s">
        <v>142</v>
      </c>
      <c r="E75" s="53" t="s">
        <v>64</v>
      </c>
      <c r="F75" s="32" t="s">
        <v>143</v>
      </c>
      <c r="G75" s="33">
        <f t="shared" si="0"/>
        <v>0</v>
      </c>
      <c r="H75" s="35"/>
      <c r="I75" s="35"/>
      <c r="J75" s="35"/>
      <c r="K75" s="35"/>
      <c r="L75" s="16"/>
      <c r="M75" s="17"/>
      <c r="P75" s="18"/>
    </row>
    <row r="76" spans="3:16" s="14" customFormat="1" ht="15" customHeight="1" x14ac:dyDescent="0.2">
      <c r="C76" s="15"/>
      <c r="D76" s="30" t="s">
        <v>144</v>
      </c>
      <c r="E76" s="34" t="s">
        <v>75</v>
      </c>
      <c r="F76" s="32" t="s">
        <v>145</v>
      </c>
      <c r="G76" s="33">
        <f t="shared" si="0"/>
        <v>0</v>
      </c>
      <c r="H76" s="33">
        <f>SUM(H77:H78)</f>
        <v>0</v>
      </c>
      <c r="I76" s="33">
        <f>SUM(I77:I78)</f>
        <v>0</v>
      </c>
      <c r="J76" s="33">
        <f>SUM(J77:J78)</f>
        <v>0</v>
      </c>
      <c r="K76" s="33">
        <f>SUM(K77:K78)</f>
        <v>0</v>
      </c>
      <c r="L76" s="16"/>
      <c r="M76" s="17"/>
      <c r="P76" s="18"/>
    </row>
    <row r="77" spans="3:16" s="14" customFormat="1" ht="12.75" hidden="1" customHeight="1" x14ac:dyDescent="0.2">
      <c r="C77" s="15"/>
      <c r="D77" s="36" t="s">
        <v>146</v>
      </c>
      <c r="E77" s="37"/>
      <c r="F77" s="38" t="s">
        <v>145</v>
      </c>
      <c r="G77" s="39"/>
      <c r="H77" s="39"/>
      <c r="I77" s="39"/>
      <c r="J77" s="39"/>
      <c r="K77" s="39"/>
      <c r="L77" s="16"/>
      <c r="M77" s="17"/>
      <c r="P77" s="18"/>
    </row>
    <row r="78" spans="3:16" s="14" customFormat="1" ht="15" customHeight="1" x14ac:dyDescent="0.2">
      <c r="C78" s="15"/>
      <c r="D78" s="46"/>
      <c r="E78" s="47" t="s">
        <v>33</v>
      </c>
      <c r="F78" s="48"/>
      <c r="G78" s="48"/>
      <c r="H78" s="48"/>
      <c r="I78" s="48"/>
      <c r="J78" s="48"/>
      <c r="K78" s="49"/>
      <c r="L78" s="16"/>
      <c r="M78" s="17"/>
      <c r="P78" s="18"/>
    </row>
    <row r="79" spans="3:16" s="14" customFormat="1" ht="15" customHeight="1" x14ac:dyDescent="0.2">
      <c r="C79" s="15"/>
      <c r="D79" s="30" t="s">
        <v>147</v>
      </c>
      <c r="E79" s="34" t="s">
        <v>79</v>
      </c>
      <c r="F79" s="32" t="s">
        <v>148</v>
      </c>
      <c r="G79" s="33">
        <f t="shared" si="0"/>
        <v>0</v>
      </c>
      <c r="H79" s="35"/>
      <c r="I79" s="35"/>
      <c r="J79" s="35"/>
      <c r="K79" s="35"/>
      <c r="L79" s="16"/>
      <c r="M79" s="17"/>
      <c r="P79" s="18">
        <v>410</v>
      </c>
    </row>
    <row r="80" spans="3:16" s="14" customFormat="1" ht="15" customHeight="1" x14ac:dyDescent="0.2">
      <c r="C80" s="15"/>
      <c r="D80" s="30" t="s">
        <v>149</v>
      </c>
      <c r="E80" s="31" t="s">
        <v>82</v>
      </c>
      <c r="F80" s="32" t="s">
        <v>150</v>
      </c>
      <c r="G80" s="33">
        <f t="shared" si="0"/>
        <v>0.94750000000000001</v>
      </c>
      <c r="H80" s="35">
        <v>0.94750000000000001</v>
      </c>
      <c r="I80" s="35"/>
      <c r="J80" s="35"/>
      <c r="K80" s="35"/>
      <c r="L80" s="16"/>
      <c r="M80" s="17"/>
      <c r="P80" s="18">
        <v>440</v>
      </c>
    </row>
    <row r="81" spans="3:16" s="14" customFormat="1" ht="15" customHeight="1" x14ac:dyDescent="0.2">
      <c r="C81" s="15"/>
      <c r="D81" s="30" t="s">
        <v>151</v>
      </c>
      <c r="E81" s="31" t="s">
        <v>85</v>
      </c>
      <c r="F81" s="32" t="s">
        <v>152</v>
      </c>
      <c r="G81" s="33">
        <f t="shared" si="0"/>
        <v>0</v>
      </c>
      <c r="H81" s="35"/>
      <c r="I81" s="35"/>
      <c r="J81" s="35"/>
      <c r="K81" s="35"/>
      <c r="L81" s="16"/>
      <c r="M81" s="17"/>
      <c r="P81" s="18">
        <v>450</v>
      </c>
    </row>
    <row r="82" spans="3:16" s="14" customFormat="1" ht="15" customHeight="1" x14ac:dyDescent="0.2">
      <c r="C82" s="15"/>
      <c r="D82" s="30" t="s">
        <v>153</v>
      </c>
      <c r="E82" s="31" t="s">
        <v>88</v>
      </c>
      <c r="F82" s="32" t="s">
        <v>154</v>
      </c>
      <c r="G82" s="33">
        <f t="shared" si="0"/>
        <v>0</v>
      </c>
      <c r="H82" s="35"/>
      <c r="I82" s="35"/>
      <c r="J82" s="35"/>
      <c r="K82" s="35"/>
      <c r="L82" s="16"/>
      <c r="M82" s="17"/>
      <c r="P82" s="18">
        <v>470</v>
      </c>
    </row>
    <row r="83" spans="3:16" s="14" customFormat="1" ht="15" customHeight="1" x14ac:dyDescent="0.2">
      <c r="C83" s="15"/>
      <c r="D83" s="30" t="s">
        <v>155</v>
      </c>
      <c r="E83" s="31" t="s">
        <v>91</v>
      </c>
      <c r="F83" s="32" t="s">
        <v>156</v>
      </c>
      <c r="G83" s="33">
        <f t="shared" si="0"/>
        <v>6.8099999999999994E-2</v>
      </c>
      <c r="H83" s="35">
        <v>6.8099999999999994E-2</v>
      </c>
      <c r="I83" s="35"/>
      <c r="J83" s="35"/>
      <c r="K83" s="35"/>
      <c r="L83" s="16"/>
      <c r="M83" s="17"/>
      <c r="P83" s="18">
        <v>480</v>
      </c>
    </row>
    <row r="84" spans="3:16" s="14" customFormat="1" ht="15" customHeight="1" x14ac:dyDescent="0.2">
      <c r="C84" s="15"/>
      <c r="D84" s="30" t="s">
        <v>157</v>
      </c>
      <c r="E84" s="34" t="s">
        <v>158</v>
      </c>
      <c r="F84" s="32" t="s">
        <v>159</v>
      </c>
      <c r="G84" s="33">
        <f t="shared" si="0"/>
        <v>0</v>
      </c>
      <c r="H84" s="35"/>
      <c r="I84" s="35"/>
      <c r="J84" s="35"/>
      <c r="K84" s="35"/>
      <c r="L84" s="16"/>
      <c r="M84" s="17"/>
      <c r="P84" s="18">
        <v>490</v>
      </c>
    </row>
    <row r="85" spans="3:16" s="14" customFormat="1" ht="15" customHeight="1" x14ac:dyDescent="0.2">
      <c r="C85" s="15"/>
      <c r="D85" s="30" t="s">
        <v>160</v>
      </c>
      <c r="E85" s="31" t="s">
        <v>97</v>
      </c>
      <c r="F85" s="32" t="s">
        <v>161</v>
      </c>
      <c r="G85" s="33">
        <f t="shared" si="0"/>
        <v>0.155</v>
      </c>
      <c r="H85" s="35">
        <v>0.155</v>
      </c>
      <c r="I85" s="35"/>
      <c r="J85" s="35"/>
      <c r="K85" s="35"/>
      <c r="L85" s="16"/>
      <c r="M85" s="17"/>
      <c r="P85" s="18"/>
    </row>
    <row r="86" spans="3:16" s="14" customFormat="1" ht="22.5" x14ac:dyDescent="0.2">
      <c r="C86" s="15"/>
      <c r="D86" s="30" t="s">
        <v>162</v>
      </c>
      <c r="E86" s="51" t="s">
        <v>100</v>
      </c>
      <c r="F86" s="32" t="s">
        <v>163</v>
      </c>
      <c r="G86" s="33">
        <f t="shared" si="0"/>
        <v>-8.6900000000000005E-2</v>
      </c>
      <c r="H86" s="33">
        <f>H83-H85</f>
        <v>-8.6900000000000005E-2</v>
      </c>
      <c r="I86" s="33">
        <f>I83-I85</f>
        <v>0</v>
      </c>
      <c r="J86" s="33">
        <f>J83-J85</f>
        <v>0</v>
      </c>
      <c r="K86" s="33">
        <f>K83-K85</f>
        <v>0</v>
      </c>
      <c r="L86" s="16"/>
      <c r="M86" s="17"/>
      <c r="P86" s="18"/>
    </row>
    <row r="87" spans="3:16" s="14" customFormat="1" ht="15" customHeight="1" x14ac:dyDescent="0.2">
      <c r="C87" s="15"/>
      <c r="D87" s="30" t="s">
        <v>164</v>
      </c>
      <c r="E87" s="31" t="s">
        <v>103</v>
      </c>
      <c r="F87" s="32" t="s">
        <v>165</v>
      </c>
      <c r="G87" s="33">
        <f t="shared" si="0"/>
        <v>-9.9999999999988987E-5</v>
      </c>
      <c r="H87" s="33">
        <f>(H52+H64+H69)-(H70+H80+H81+H82+H83)</f>
        <v>-9.9999999999988987E-5</v>
      </c>
      <c r="I87" s="33">
        <f>(I52+I64+I69)-(I70+I80+I81+I82+I83)</f>
        <v>0</v>
      </c>
      <c r="J87" s="33">
        <f>(J52+J64+J69)-(J70+J80+J81+J82+J83)</f>
        <v>0</v>
      </c>
      <c r="K87" s="33">
        <f>(K52+K64+K69)-(K70+K80+K81+K82+K83)</f>
        <v>0</v>
      </c>
      <c r="L87" s="16"/>
      <c r="M87" s="17"/>
      <c r="P87" s="18">
        <v>500</v>
      </c>
    </row>
    <row r="88" spans="3:16" s="14" customFormat="1" ht="15" customHeight="1" x14ac:dyDescent="0.2">
      <c r="C88" s="15"/>
      <c r="D88" s="70" t="s">
        <v>166</v>
      </c>
      <c r="E88" s="71"/>
      <c r="F88" s="71"/>
      <c r="G88" s="71"/>
      <c r="H88" s="71"/>
      <c r="I88" s="71"/>
      <c r="J88" s="71"/>
      <c r="K88" s="72"/>
      <c r="L88" s="16"/>
      <c r="M88" s="17"/>
      <c r="P88" s="22"/>
    </row>
    <row r="89" spans="3:16" s="14" customFormat="1" ht="15" customHeight="1" x14ac:dyDescent="0.2">
      <c r="C89" s="15"/>
      <c r="D89" s="30" t="s">
        <v>167</v>
      </c>
      <c r="E89" s="31" t="s">
        <v>168</v>
      </c>
      <c r="F89" s="32" t="s">
        <v>169</v>
      </c>
      <c r="G89" s="33">
        <f t="shared" si="0"/>
        <v>1.1950000000000001</v>
      </c>
      <c r="H89" s="35">
        <v>1.1950000000000001</v>
      </c>
      <c r="I89" s="35"/>
      <c r="J89" s="35"/>
      <c r="K89" s="35"/>
      <c r="L89" s="16"/>
      <c r="M89" s="17"/>
      <c r="P89" s="18">
        <v>600</v>
      </c>
    </row>
    <row r="90" spans="3:16" s="14" customFormat="1" ht="15" customHeight="1" x14ac:dyDescent="0.2">
      <c r="C90" s="15"/>
      <c r="D90" s="30" t="s">
        <v>170</v>
      </c>
      <c r="E90" s="31" t="s">
        <v>171</v>
      </c>
      <c r="F90" s="32" t="s">
        <v>172</v>
      </c>
      <c r="G90" s="33">
        <f t="shared" si="0"/>
        <v>32</v>
      </c>
      <c r="H90" s="35">
        <v>32</v>
      </c>
      <c r="I90" s="35"/>
      <c r="J90" s="35"/>
      <c r="K90" s="35"/>
      <c r="L90" s="16"/>
      <c r="M90" s="17"/>
      <c r="P90" s="18">
        <v>610</v>
      </c>
    </row>
    <row r="91" spans="3:16" s="14" customFormat="1" ht="15" customHeight="1" x14ac:dyDescent="0.2">
      <c r="C91" s="15"/>
      <c r="D91" s="30" t="s">
        <v>173</v>
      </c>
      <c r="E91" s="31" t="s">
        <v>174</v>
      </c>
      <c r="F91" s="32" t="s">
        <v>175</v>
      </c>
      <c r="G91" s="33">
        <f t="shared" si="0"/>
        <v>0</v>
      </c>
      <c r="H91" s="35"/>
      <c r="I91" s="35"/>
      <c r="J91" s="35"/>
      <c r="K91" s="35"/>
      <c r="L91" s="16"/>
      <c r="M91" s="17"/>
      <c r="P91" s="18">
        <v>620</v>
      </c>
    </row>
    <row r="92" spans="3:16" s="14" customFormat="1" ht="15" customHeight="1" x14ac:dyDescent="0.2">
      <c r="C92" s="15"/>
      <c r="D92" s="70" t="s">
        <v>176</v>
      </c>
      <c r="E92" s="71"/>
      <c r="F92" s="71"/>
      <c r="G92" s="71"/>
      <c r="H92" s="71"/>
      <c r="I92" s="71"/>
      <c r="J92" s="71"/>
      <c r="K92" s="72"/>
      <c r="L92" s="16"/>
      <c r="M92" s="17"/>
      <c r="P92" s="22"/>
    </row>
    <row r="93" spans="3:16" s="14" customFormat="1" ht="15" customHeight="1" x14ac:dyDescent="0.2">
      <c r="C93" s="15"/>
      <c r="D93" s="30" t="s">
        <v>177</v>
      </c>
      <c r="E93" s="31" t="s">
        <v>178</v>
      </c>
      <c r="F93" s="32" t="s">
        <v>179</v>
      </c>
      <c r="G93" s="33">
        <f t="shared" si="0"/>
        <v>620.06099999999992</v>
      </c>
      <c r="H93" s="33">
        <f>SUM(H94:H95)</f>
        <v>620.06099999999992</v>
      </c>
      <c r="I93" s="33">
        <f>SUM(I94:I95)</f>
        <v>0</v>
      </c>
      <c r="J93" s="33">
        <f>SUM(J94:J95)</f>
        <v>0</v>
      </c>
      <c r="K93" s="33">
        <f>SUM(K94:K95)</f>
        <v>0</v>
      </c>
      <c r="L93" s="16"/>
      <c r="M93" s="17"/>
      <c r="P93" s="18">
        <v>700</v>
      </c>
    </row>
    <row r="94" spans="3:16" ht="15" customHeight="1" x14ac:dyDescent="0.2">
      <c r="D94" s="55" t="s">
        <v>180</v>
      </c>
      <c r="E94" s="34" t="s">
        <v>181</v>
      </c>
      <c r="F94" s="32" t="s">
        <v>182</v>
      </c>
      <c r="G94" s="33">
        <f t="shared" si="0"/>
        <v>0</v>
      </c>
      <c r="H94" s="56"/>
      <c r="I94" s="56"/>
      <c r="J94" s="56"/>
      <c r="K94" s="56"/>
      <c r="L94" s="10"/>
      <c r="M94" s="17"/>
      <c r="P94" s="18">
        <v>710</v>
      </c>
    </row>
    <row r="95" spans="3:16" ht="15" customHeight="1" x14ac:dyDescent="0.2">
      <c r="D95" s="55" t="s">
        <v>183</v>
      </c>
      <c r="E95" s="34" t="s">
        <v>184</v>
      </c>
      <c r="F95" s="32" t="s">
        <v>185</v>
      </c>
      <c r="G95" s="33">
        <f t="shared" si="0"/>
        <v>620.06099999999992</v>
      </c>
      <c r="H95" s="57">
        <f>H98</f>
        <v>620.06099999999992</v>
      </c>
      <c r="I95" s="57">
        <f>I98</f>
        <v>0</v>
      </c>
      <c r="J95" s="57">
        <f>J98</f>
        <v>0</v>
      </c>
      <c r="K95" s="57">
        <f>K98</f>
        <v>0</v>
      </c>
      <c r="L95" s="10"/>
      <c r="M95" s="17"/>
      <c r="P95" s="18">
        <v>720</v>
      </c>
    </row>
    <row r="96" spans="3:16" ht="15" customHeight="1" x14ac:dyDescent="0.2">
      <c r="D96" s="55" t="s">
        <v>186</v>
      </c>
      <c r="E96" s="52" t="s">
        <v>187</v>
      </c>
      <c r="F96" s="32" t="s">
        <v>188</v>
      </c>
      <c r="G96" s="33">
        <f t="shared" si="0"/>
        <v>1.1950000000000001</v>
      </c>
      <c r="H96" s="56">
        <v>1.1950000000000001</v>
      </c>
      <c r="I96" s="56"/>
      <c r="J96" s="56"/>
      <c r="K96" s="56"/>
      <c r="L96" s="10"/>
      <c r="M96" s="17"/>
      <c r="P96" s="18">
        <v>730</v>
      </c>
    </row>
    <row r="97" spans="4:16" ht="15" customHeight="1" x14ac:dyDescent="0.2">
      <c r="D97" s="55" t="s">
        <v>189</v>
      </c>
      <c r="E97" s="53" t="s">
        <v>190</v>
      </c>
      <c r="F97" s="32" t="s">
        <v>191</v>
      </c>
      <c r="G97" s="33">
        <f t="shared" si="0"/>
        <v>0</v>
      </c>
      <c r="H97" s="56"/>
      <c r="I97" s="56"/>
      <c r="J97" s="56"/>
      <c r="K97" s="56"/>
      <c r="L97" s="10"/>
      <c r="M97" s="17"/>
      <c r="P97" s="18"/>
    </row>
    <row r="98" spans="4:16" ht="15" customHeight="1" x14ac:dyDescent="0.2">
      <c r="D98" s="55" t="s">
        <v>192</v>
      </c>
      <c r="E98" s="52" t="s">
        <v>193</v>
      </c>
      <c r="F98" s="32" t="s">
        <v>194</v>
      </c>
      <c r="G98" s="33">
        <f t="shared" si="0"/>
        <v>620.06099999999992</v>
      </c>
      <c r="H98" s="56">
        <v>620.06099999999992</v>
      </c>
      <c r="I98" s="56"/>
      <c r="J98" s="56"/>
      <c r="K98" s="56"/>
      <c r="L98" s="10"/>
      <c r="M98" s="17"/>
      <c r="P98" s="18">
        <v>740</v>
      </c>
    </row>
    <row r="99" spans="4:16" ht="15" customHeight="1" x14ac:dyDescent="0.2">
      <c r="D99" s="55" t="s">
        <v>195</v>
      </c>
      <c r="E99" s="31" t="s">
        <v>196</v>
      </c>
      <c r="F99" s="32" t="s">
        <v>197</v>
      </c>
      <c r="G99" s="33">
        <f t="shared" si="0"/>
        <v>620.06099999999992</v>
      </c>
      <c r="H99" s="57">
        <f>H100+H116</f>
        <v>620.06099999999992</v>
      </c>
      <c r="I99" s="57">
        <f>I100+I116</f>
        <v>0</v>
      </c>
      <c r="J99" s="57">
        <f>J100+J116</f>
        <v>0</v>
      </c>
      <c r="K99" s="57">
        <f>K100+K116</f>
        <v>0</v>
      </c>
      <c r="L99" s="10"/>
      <c r="M99" s="17"/>
      <c r="P99" s="18">
        <v>750</v>
      </c>
    </row>
    <row r="100" spans="4:16" ht="15" customHeight="1" x14ac:dyDescent="0.2">
      <c r="D100" s="55" t="s">
        <v>198</v>
      </c>
      <c r="E100" s="34" t="s">
        <v>199</v>
      </c>
      <c r="F100" s="32" t="s">
        <v>200</v>
      </c>
      <c r="G100" s="3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0"/>
      <c r="M100" s="17"/>
      <c r="P100" s="18">
        <v>760</v>
      </c>
    </row>
    <row r="101" spans="4:16" ht="15" customHeight="1" x14ac:dyDescent="0.2">
      <c r="D101" s="55" t="s">
        <v>201</v>
      </c>
      <c r="E101" s="52" t="s">
        <v>202</v>
      </c>
      <c r="F101" s="32" t="s">
        <v>203</v>
      </c>
      <c r="G101" s="33">
        <f t="shared" si="0"/>
        <v>0</v>
      </c>
      <c r="H101" s="56"/>
      <c r="I101" s="56"/>
      <c r="J101" s="56"/>
      <c r="K101" s="56"/>
      <c r="L101" s="10"/>
      <c r="M101" s="17"/>
      <c r="P101" s="18"/>
    </row>
    <row r="102" spans="4:16" ht="15" customHeight="1" x14ac:dyDescent="0.2">
      <c r="D102" s="55" t="s">
        <v>204</v>
      </c>
      <c r="E102" s="52" t="s">
        <v>205</v>
      </c>
      <c r="F102" s="32" t="s">
        <v>206</v>
      </c>
      <c r="G102" s="3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0"/>
      <c r="M102" s="17"/>
      <c r="P102" s="18"/>
    </row>
    <row r="103" spans="4:16" ht="33.75" x14ac:dyDescent="0.2">
      <c r="D103" s="55" t="s">
        <v>207</v>
      </c>
      <c r="E103" s="53" t="s">
        <v>208</v>
      </c>
      <c r="F103" s="32" t="s">
        <v>209</v>
      </c>
      <c r="G103" s="3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0"/>
      <c r="M103" s="17"/>
      <c r="P103" s="18"/>
    </row>
    <row r="104" spans="4:16" ht="15" customHeight="1" x14ac:dyDescent="0.2">
      <c r="D104" s="55" t="s">
        <v>210</v>
      </c>
      <c r="E104" s="59" t="s">
        <v>211</v>
      </c>
      <c r="F104" s="32" t="s">
        <v>212</v>
      </c>
      <c r="G104" s="33">
        <f t="shared" si="0"/>
        <v>0</v>
      </c>
      <c r="H104" s="56"/>
      <c r="I104" s="56"/>
      <c r="J104" s="56"/>
      <c r="K104" s="56"/>
      <c r="L104" s="10"/>
      <c r="M104" s="17"/>
      <c r="P104" s="18"/>
    </row>
    <row r="105" spans="4:16" ht="15" customHeight="1" x14ac:dyDescent="0.2">
      <c r="D105" s="55" t="s">
        <v>213</v>
      </c>
      <c r="E105" s="59" t="s">
        <v>214</v>
      </c>
      <c r="F105" s="32" t="s">
        <v>215</v>
      </c>
      <c r="G105" s="33">
        <f t="shared" si="0"/>
        <v>0</v>
      </c>
      <c r="H105" s="56"/>
      <c r="I105" s="56"/>
      <c r="J105" s="56"/>
      <c r="K105" s="56"/>
      <c r="L105" s="10"/>
      <c r="M105" s="17"/>
      <c r="P105" s="18"/>
    </row>
    <row r="106" spans="4:16" ht="33.75" x14ac:dyDescent="0.2">
      <c r="D106" s="55" t="s">
        <v>216</v>
      </c>
      <c r="E106" s="53" t="s">
        <v>217</v>
      </c>
      <c r="F106" s="32" t="s">
        <v>218</v>
      </c>
      <c r="G106" s="3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0"/>
      <c r="M106" s="17"/>
      <c r="P106" s="18"/>
    </row>
    <row r="107" spans="4:16" ht="15" customHeight="1" x14ac:dyDescent="0.2">
      <c r="D107" s="55" t="s">
        <v>219</v>
      </c>
      <c r="E107" s="59" t="s">
        <v>211</v>
      </c>
      <c r="F107" s="32" t="s">
        <v>220</v>
      </c>
      <c r="G107" s="33">
        <f t="shared" si="0"/>
        <v>0</v>
      </c>
      <c r="H107" s="56"/>
      <c r="I107" s="56"/>
      <c r="J107" s="56"/>
      <c r="K107" s="56"/>
      <c r="L107" s="10"/>
      <c r="M107" s="17"/>
      <c r="P107" s="18"/>
    </row>
    <row r="108" spans="4:16" ht="15" customHeight="1" x14ac:dyDescent="0.2">
      <c r="D108" s="55" t="s">
        <v>221</v>
      </c>
      <c r="E108" s="59" t="s">
        <v>214</v>
      </c>
      <c r="F108" s="32" t="s">
        <v>222</v>
      </c>
      <c r="G108" s="33">
        <f t="shared" si="0"/>
        <v>0</v>
      </c>
      <c r="H108" s="56"/>
      <c r="I108" s="56"/>
      <c r="J108" s="56"/>
      <c r="K108" s="56"/>
      <c r="L108" s="10"/>
      <c r="M108" s="17"/>
      <c r="P108" s="18"/>
    </row>
    <row r="109" spans="4:16" ht="15" customHeight="1" x14ac:dyDescent="0.2">
      <c r="D109" s="55" t="s">
        <v>223</v>
      </c>
      <c r="E109" s="53" t="s">
        <v>224</v>
      </c>
      <c r="F109" s="32" t="s">
        <v>225</v>
      </c>
      <c r="G109" s="3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0"/>
      <c r="M109" s="17"/>
      <c r="P109" s="18"/>
    </row>
    <row r="110" spans="4:16" ht="15" customHeight="1" x14ac:dyDescent="0.2">
      <c r="D110" s="55" t="s">
        <v>226</v>
      </c>
      <c r="E110" s="59" t="s">
        <v>211</v>
      </c>
      <c r="F110" s="32" t="s">
        <v>227</v>
      </c>
      <c r="G110" s="33">
        <f t="shared" si="0"/>
        <v>0</v>
      </c>
      <c r="H110" s="56"/>
      <c r="I110" s="56"/>
      <c r="J110" s="56"/>
      <c r="K110" s="56"/>
      <c r="L110" s="10"/>
      <c r="M110" s="17"/>
      <c r="P110" s="18"/>
    </row>
    <row r="111" spans="4:16" ht="15" customHeight="1" x14ac:dyDescent="0.2">
      <c r="D111" s="55" t="s">
        <v>228</v>
      </c>
      <c r="E111" s="59" t="s">
        <v>214</v>
      </c>
      <c r="F111" s="32" t="s">
        <v>229</v>
      </c>
      <c r="G111" s="33">
        <f t="shared" si="0"/>
        <v>0</v>
      </c>
      <c r="H111" s="56"/>
      <c r="I111" s="56"/>
      <c r="J111" s="56"/>
      <c r="K111" s="56"/>
      <c r="L111" s="10"/>
      <c r="M111" s="17"/>
      <c r="P111" s="18"/>
    </row>
    <row r="112" spans="4:16" ht="15" customHeight="1" x14ac:dyDescent="0.2">
      <c r="D112" s="55" t="s">
        <v>230</v>
      </c>
      <c r="E112" s="53" t="s">
        <v>231</v>
      </c>
      <c r="F112" s="32" t="s">
        <v>232</v>
      </c>
      <c r="G112" s="33">
        <f t="shared" si="0"/>
        <v>0</v>
      </c>
      <c r="H112" s="56"/>
      <c r="I112" s="56"/>
      <c r="J112" s="56"/>
      <c r="K112" s="56"/>
      <c r="L112" s="10"/>
      <c r="M112" s="17"/>
      <c r="P112" s="18"/>
    </row>
    <row r="113" spans="4:16" ht="15" customHeight="1" x14ac:dyDescent="0.2">
      <c r="D113" s="55" t="s">
        <v>233</v>
      </c>
      <c r="E113" s="53" t="s">
        <v>234</v>
      </c>
      <c r="F113" s="32" t="s">
        <v>235</v>
      </c>
      <c r="G113" s="33">
        <f t="shared" si="0"/>
        <v>0</v>
      </c>
      <c r="H113" s="56"/>
      <c r="I113" s="56"/>
      <c r="J113" s="56"/>
      <c r="K113" s="56"/>
      <c r="L113" s="10"/>
      <c r="M113" s="17"/>
      <c r="P113" s="18"/>
    </row>
    <row r="114" spans="4:16" ht="33.75" x14ac:dyDescent="0.2">
      <c r="D114" s="55" t="s">
        <v>236</v>
      </c>
      <c r="E114" s="53" t="s">
        <v>237</v>
      </c>
      <c r="F114" s="32" t="s">
        <v>238</v>
      </c>
      <c r="G114" s="33">
        <f t="shared" si="0"/>
        <v>0</v>
      </c>
      <c r="H114" s="56"/>
      <c r="I114" s="56"/>
      <c r="J114" s="56"/>
      <c r="K114" s="56"/>
      <c r="L114" s="10"/>
      <c r="M114" s="17"/>
      <c r="P114" s="18"/>
    </row>
    <row r="115" spans="4:16" ht="22.5" x14ac:dyDescent="0.2">
      <c r="D115" s="55" t="s">
        <v>239</v>
      </c>
      <c r="E115" s="53" t="s">
        <v>240</v>
      </c>
      <c r="F115" s="32" t="s">
        <v>241</v>
      </c>
      <c r="G115" s="33">
        <f t="shared" si="0"/>
        <v>0</v>
      </c>
      <c r="H115" s="56"/>
      <c r="I115" s="56"/>
      <c r="J115" s="56"/>
      <c r="K115" s="56"/>
      <c r="L115" s="10"/>
      <c r="M115" s="17"/>
      <c r="P115" s="18"/>
    </row>
    <row r="116" spans="4:16" ht="15" customHeight="1" x14ac:dyDescent="0.2">
      <c r="D116" s="55" t="s">
        <v>242</v>
      </c>
      <c r="E116" s="34" t="s">
        <v>243</v>
      </c>
      <c r="F116" s="32" t="s">
        <v>244</v>
      </c>
      <c r="G116" s="33">
        <f t="shared" si="0"/>
        <v>620.06099999999992</v>
      </c>
      <c r="H116" s="57">
        <f>H119</f>
        <v>620.06099999999992</v>
      </c>
      <c r="I116" s="57">
        <f>I119</f>
        <v>0</v>
      </c>
      <c r="J116" s="57">
        <f>J119</f>
        <v>0</v>
      </c>
      <c r="K116" s="57">
        <f>K119</f>
        <v>0</v>
      </c>
      <c r="L116" s="10"/>
      <c r="M116" s="17"/>
      <c r="P116" s="18">
        <v>770</v>
      </c>
    </row>
    <row r="117" spans="4:16" ht="15" customHeight="1" x14ac:dyDescent="0.2">
      <c r="D117" s="55" t="s">
        <v>245</v>
      </c>
      <c r="E117" s="52" t="s">
        <v>187</v>
      </c>
      <c r="F117" s="32" t="s">
        <v>246</v>
      </c>
      <c r="G117" s="33">
        <f t="shared" si="0"/>
        <v>0</v>
      </c>
      <c r="H117" s="56"/>
      <c r="I117" s="56"/>
      <c r="J117" s="56"/>
      <c r="K117" s="56"/>
      <c r="L117" s="10"/>
      <c r="M117" s="17"/>
      <c r="P117" s="18">
        <v>780</v>
      </c>
    </row>
    <row r="118" spans="4:16" ht="15" customHeight="1" x14ac:dyDescent="0.2">
      <c r="D118" s="55" t="s">
        <v>247</v>
      </c>
      <c r="E118" s="53" t="s">
        <v>248</v>
      </c>
      <c r="F118" s="32" t="s">
        <v>249</v>
      </c>
      <c r="G118" s="33">
        <f t="shared" si="0"/>
        <v>0</v>
      </c>
      <c r="H118" s="56"/>
      <c r="I118" s="56"/>
      <c r="J118" s="56"/>
      <c r="K118" s="56"/>
      <c r="L118" s="10"/>
      <c r="M118" s="17"/>
      <c r="P118" s="18"/>
    </row>
    <row r="119" spans="4:16" ht="15" customHeight="1" x14ac:dyDescent="0.2">
      <c r="D119" s="55" t="s">
        <v>250</v>
      </c>
      <c r="E119" s="52" t="s">
        <v>193</v>
      </c>
      <c r="F119" s="32" t="s">
        <v>251</v>
      </c>
      <c r="G119" s="33">
        <f t="shared" si="0"/>
        <v>620.06099999999992</v>
      </c>
      <c r="H119" s="56">
        <v>620.06099999999992</v>
      </c>
      <c r="I119" s="56"/>
      <c r="J119" s="56"/>
      <c r="K119" s="56"/>
      <c r="L119" s="10"/>
      <c r="M119" s="17"/>
      <c r="P119" s="18">
        <v>790</v>
      </c>
    </row>
    <row r="120" spans="4:16" ht="15" customHeight="1" x14ac:dyDescent="0.2">
      <c r="D120" s="55" t="s">
        <v>252</v>
      </c>
      <c r="E120" s="51" t="s">
        <v>253</v>
      </c>
      <c r="F120" s="32" t="s">
        <v>254</v>
      </c>
      <c r="G120" s="33">
        <f t="shared" si="0"/>
        <v>0</v>
      </c>
      <c r="H120" s="57">
        <f>SUM(H121:H122)</f>
        <v>0</v>
      </c>
      <c r="I120" s="57">
        <f>SUM(I121:I122)</f>
        <v>0</v>
      </c>
      <c r="J120" s="57">
        <f>SUM(J121:J122)</f>
        <v>0</v>
      </c>
      <c r="K120" s="57">
        <f>SUM(K121:K122)</f>
        <v>0</v>
      </c>
      <c r="L120" s="10"/>
      <c r="M120" s="17"/>
      <c r="P120" s="18"/>
    </row>
    <row r="121" spans="4:16" ht="15" customHeight="1" x14ac:dyDescent="0.2">
      <c r="D121" s="55" t="s">
        <v>255</v>
      </c>
      <c r="E121" s="34" t="s">
        <v>181</v>
      </c>
      <c r="F121" s="32" t="s">
        <v>256</v>
      </c>
      <c r="G121" s="33">
        <f t="shared" si="0"/>
        <v>0</v>
      </c>
      <c r="H121" s="56"/>
      <c r="I121" s="56"/>
      <c r="J121" s="56"/>
      <c r="K121" s="56"/>
      <c r="L121" s="10"/>
      <c r="M121" s="17"/>
      <c r="P121" s="18"/>
    </row>
    <row r="122" spans="4:16" ht="15" customHeight="1" x14ac:dyDescent="0.2">
      <c r="D122" s="55" t="s">
        <v>257</v>
      </c>
      <c r="E122" s="34" t="s">
        <v>184</v>
      </c>
      <c r="F122" s="32" t="s">
        <v>258</v>
      </c>
      <c r="G122" s="3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0"/>
      <c r="M122" s="17"/>
      <c r="P122" s="18"/>
    </row>
    <row r="123" spans="4:16" ht="15" customHeight="1" x14ac:dyDescent="0.2">
      <c r="D123" s="55" t="s">
        <v>259</v>
      </c>
      <c r="E123" s="52" t="s">
        <v>260</v>
      </c>
      <c r="F123" s="32" t="s">
        <v>261</v>
      </c>
      <c r="G123" s="33">
        <f t="shared" si="0"/>
        <v>0</v>
      </c>
      <c r="H123" s="56"/>
      <c r="I123" s="56"/>
      <c r="J123" s="56"/>
      <c r="K123" s="56"/>
      <c r="L123" s="10"/>
      <c r="M123" s="17"/>
      <c r="P123" s="18"/>
    </row>
    <row r="124" spans="4:16" ht="15" customHeight="1" x14ac:dyDescent="0.2">
      <c r="D124" s="55" t="s">
        <v>262</v>
      </c>
      <c r="E124" s="52" t="s">
        <v>193</v>
      </c>
      <c r="F124" s="32" t="s">
        <v>263</v>
      </c>
      <c r="G124" s="33">
        <f t="shared" si="0"/>
        <v>0</v>
      </c>
      <c r="H124" s="56"/>
      <c r="I124" s="56"/>
      <c r="J124" s="56"/>
      <c r="K124" s="56"/>
      <c r="L124" s="10"/>
      <c r="M124" s="17"/>
      <c r="P124" s="18"/>
    </row>
    <row r="125" spans="4:16" ht="15" customHeight="1" x14ac:dyDescent="0.2">
      <c r="D125" s="70" t="s">
        <v>264</v>
      </c>
      <c r="E125" s="71"/>
      <c r="F125" s="71"/>
      <c r="G125" s="71"/>
      <c r="H125" s="71"/>
      <c r="I125" s="71"/>
      <c r="J125" s="71"/>
      <c r="K125" s="72"/>
      <c r="L125" s="10"/>
      <c r="M125" s="17"/>
      <c r="P125" s="23"/>
    </row>
    <row r="126" spans="4:16" ht="22.5" x14ac:dyDescent="0.2">
      <c r="D126" s="55" t="s">
        <v>265</v>
      </c>
      <c r="E126" s="31" t="s">
        <v>266</v>
      </c>
      <c r="F126" s="32" t="s">
        <v>267</v>
      </c>
      <c r="G126" s="3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0"/>
      <c r="M126" s="17"/>
      <c r="P126" s="18">
        <v>800</v>
      </c>
    </row>
    <row r="127" spans="4:16" ht="15" customHeight="1" x14ac:dyDescent="0.2">
      <c r="D127" s="55" t="s">
        <v>268</v>
      </c>
      <c r="E127" s="34" t="s">
        <v>181</v>
      </c>
      <c r="F127" s="32" t="s">
        <v>269</v>
      </c>
      <c r="G127" s="33">
        <f t="shared" si="0"/>
        <v>0</v>
      </c>
      <c r="H127" s="56"/>
      <c r="I127" s="56"/>
      <c r="J127" s="56"/>
      <c r="K127" s="56"/>
      <c r="L127" s="10"/>
      <c r="M127" s="17"/>
      <c r="P127" s="18">
        <v>810</v>
      </c>
    </row>
    <row r="128" spans="4:16" ht="15" customHeight="1" x14ac:dyDescent="0.2">
      <c r="D128" s="55" t="s">
        <v>270</v>
      </c>
      <c r="E128" s="34" t="s">
        <v>184</v>
      </c>
      <c r="F128" s="32" t="s">
        <v>271</v>
      </c>
      <c r="G128" s="3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0"/>
      <c r="M128" s="17"/>
      <c r="P128" s="18">
        <v>820</v>
      </c>
    </row>
    <row r="129" spans="4:16" ht="15" customHeight="1" x14ac:dyDescent="0.2">
      <c r="D129" s="55" t="s">
        <v>272</v>
      </c>
      <c r="E129" s="52" t="s">
        <v>273</v>
      </c>
      <c r="F129" s="32" t="s">
        <v>274</v>
      </c>
      <c r="G129" s="33">
        <f t="shared" si="0"/>
        <v>0</v>
      </c>
      <c r="H129" s="56"/>
      <c r="I129" s="56"/>
      <c r="J129" s="56"/>
      <c r="K129" s="56"/>
      <c r="L129" s="10"/>
      <c r="M129" s="17"/>
      <c r="P129" s="18">
        <v>830</v>
      </c>
    </row>
    <row r="130" spans="4:16" ht="15" customHeight="1" x14ac:dyDescent="0.2">
      <c r="D130" s="55" t="s">
        <v>275</v>
      </c>
      <c r="E130" s="53" t="s">
        <v>276</v>
      </c>
      <c r="F130" s="32" t="s">
        <v>277</v>
      </c>
      <c r="G130" s="33">
        <f t="shared" si="0"/>
        <v>0</v>
      </c>
      <c r="H130" s="56"/>
      <c r="I130" s="56"/>
      <c r="J130" s="56"/>
      <c r="K130" s="56"/>
      <c r="L130" s="10"/>
      <c r="M130" s="17"/>
      <c r="P130" s="23"/>
    </row>
    <row r="131" spans="4:16" ht="15" customHeight="1" x14ac:dyDescent="0.2">
      <c r="D131" s="55" t="s">
        <v>278</v>
      </c>
      <c r="E131" s="52" t="s">
        <v>279</v>
      </c>
      <c r="F131" s="32" t="s">
        <v>280</v>
      </c>
      <c r="G131" s="33">
        <f t="shared" si="0"/>
        <v>0</v>
      </c>
      <c r="H131" s="56"/>
      <c r="I131" s="56"/>
      <c r="J131" s="56"/>
      <c r="K131" s="56"/>
      <c r="L131" s="10"/>
      <c r="M131" s="17"/>
      <c r="P131" s="18">
        <v>840</v>
      </c>
    </row>
    <row r="132" spans="4:16" ht="15" customHeight="1" x14ac:dyDescent="0.2">
      <c r="D132" s="55" t="s">
        <v>29</v>
      </c>
      <c r="E132" s="31" t="s">
        <v>281</v>
      </c>
      <c r="F132" s="32" t="s">
        <v>282</v>
      </c>
      <c r="G132" s="3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10"/>
      <c r="M132" s="17"/>
      <c r="P132" s="18">
        <v>850</v>
      </c>
    </row>
    <row r="133" spans="4:16" ht="15" customHeight="1" x14ac:dyDescent="0.2">
      <c r="D133" s="55" t="s">
        <v>283</v>
      </c>
      <c r="E133" s="34" t="s">
        <v>181</v>
      </c>
      <c r="F133" s="32" t="s">
        <v>284</v>
      </c>
      <c r="G133" s="3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10"/>
      <c r="M133" s="17"/>
      <c r="P133" s="18">
        <v>860</v>
      </c>
    </row>
    <row r="134" spans="4:16" ht="15" customHeight="1" x14ac:dyDescent="0.2">
      <c r="D134" s="55" t="s">
        <v>285</v>
      </c>
      <c r="E134" s="52" t="s">
        <v>202</v>
      </c>
      <c r="F134" s="32" t="s">
        <v>286</v>
      </c>
      <c r="G134" s="33">
        <f t="shared" si="1"/>
        <v>0</v>
      </c>
      <c r="H134" s="60"/>
      <c r="I134" s="60"/>
      <c r="J134" s="60"/>
      <c r="K134" s="60"/>
      <c r="L134" s="10"/>
      <c r="M134" s="17"/>
      <c r="P134" s="18"/>
    </row>
    <row r="135" spans="4:16" ht="15" customHeight="1" x14ac:dyDescent="0.2">
      <c r="D135" s="55" t="s">
        <v>287</v>
      </c>
      <c r="E135" s="52" t="s">
        <v>205</v>
      </c>
      <c r="F135" s="32" t="s">
        <v>288</v>
      </c>
      <c r="G135" s="3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10"/>
      <c r="M135" s="17"/>
      <c r="P135" s="18"/>
    </row>
    <row r="136" spans="4:16" ht="15" customHeight="1" x14ac:dyDescent="0.2">
      <c r="D136" s="55" t="s">
        <v>289</v>
      </c>
      <c r="E136" s="53" t="s">
        <v>211</v>
      </c>
      <c r="F136" s="32" t="s">
        <v>290</v>
      </c>
      <c r="G136" s="33">
        <f t="shared" si="1"/>
        <v>0</v>
      </c>
      <c r="H136" s="60"/>
      <c r="I136" s="60"/>
      <c r="J136" s="60"/>
      <c r="K136" s="60"/>
      <c r="L136" s="10"/>
      <c r="M136" s="17"/>
      <c r="P136" s="18"/>
    </row>
    <row r="137" spans="4:16" ht="15" customHeight="1" x14ac:dyDescent="0.2">
      <c r="D137" s="55" t="s">
        <v>291</v>
      </c>
      <c r="E137" s="53" t="s">
        <v>292</v>
      </c>
      <c r="F137" s="32" t="s">
        <v>293</v>
      </c>
      <c r="G137" s="33">
        <f t="shared" si="1"/>
        <v>0</v>
      </c>
      <c r="H137" s="60"/>
      <c r="I137" s="60"/>
      <c r="J137" s="60"/>
      <c r="K137" s="60"/>
      <c r="L137" s="10"/>
      <c r="M137" s="17"/>
      <c r="P137" s="18"/>
    </row>
    <row r="138" spans="4:16" ht="15" customHeight="1" x14ac:dyDescent="0.2">
      <c r="D138" s="55" t="s">
        <v>294</v>
      </c>
      <c r="E138" s="34" t="s">
        <v>243</v>
      </c>
      <c r="F138" s="32" t="s">
        <v>295</v>
      </c>
      <c r="G138" s="3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10"/>
      <c r="M138" s="17"/>
      <c r="P138" s="18">
        <v>870</v>
      </c>
    </row>
    <row r="139" spans="4:16" ht="15" customHeight="1" x14ac:dyDescent="0.2">
      <c r="D139" s="55" t="s">
        <v>296</v>
      </c>
      <c r="E139" s="52" t="s">
        <v>273</v>
      </c>
      <c r="F139" s="32" t="s">
        <v>297</v>
      </c>
      <c r="G139" s="33">
        <f t="shared" si="1"/>
        <v>0</v>
      </c>
      <c r="H139" s="56"/>
      <c r="I139" s="56"/>
      <c r="J139" s="56"/>
      <c r="K139" s="56"/>
      <c r="L139" s="10"/>
      <c r="M139" s="17"/>
      <c r="P139" s="18">
        <v>880</v>
      </c>
    </row>
    <row r="140" spans="4:16" ht="15" customHeight="1" x14ac:dyDescent="0.2">
      <c r="D140" s="55" t="s">
        <v>298</v>
      </c>
      <c r="E140" s="53" t="s">
        <v>276</v>
      </c>
      <c r="F140" s="32" t="s">
        <v>299</v>
      </c>
      <c r="G140" s="33">
        <f t="shared" si="1"/>
        <v>0</v>
      </c>
      <c r="H140" s="56"/>
      <c r="I140" s="56"/>
      <c r="J140" s="56"/>
      <c r="K140" s="56"/>
      <c r="L140" s="10"/>
      <c r="M140" s="17"/>
      <c r="P140" s="18"/>
    </row>
    <row r="141" spans="4:16" ht="15" customHeight="1" x14ac:dyDescent="0.2">
      <c r="D141" s="55" t="s">
        <v>300</v>
      </c>
      <c r="E141" s="52" t="s">
        <v>279</v>
      </c>
      <c r="F141" s="32" t="s">
        <v>301</v>
      </c>
      <c r="G141" s="33">
        <f t="shared" si="1"/>
        <v>0</v>
      </c>
      <c r="H141" s="61"/>
      <c r="I141" s="61"/>
      <c r="J141" s="61"/>
      <c r="K141" s="61"/>
      <c r="L141" s="10"/>
      <c r="M141" s="17"/>
      <c r="P141" s="18">
        <v>890</v>
      </c>
    </row>
    <row r="142" spans="4:16" ht="15" customHeight="1" x14ac:dyDescent="0.2">
      <c r="D142" s="55" t="s">
        <v>302</v>
      </c>
      <c r="E142" s="31" t="s">
        <v>303</v>
      </c>
      <c r="F142" s="32" t="s">
        <v>304</v>
      </c>
      <c r="G142" s="33">
        <f t="shared" si="1"/>
        <v>5910.5990000000002</v>
      </c>
      <c r="H142" s="62">
        <f>SUM( H143:H144)</f>
        <v>5910.5990000000002</v>
      </c>
      <c r="I142" s="62">
        <f>SUM( I143:I144)</f>
        <v>0</v>
      </c>
      <c r="J142" s="62">
        <f>SUM( J143:J144)</f>
        <v>0</v>
      </c>
      <c r="K142" s="62">
        <f>SUM( K143:K144)</f>
        <v>0</v>
      </c>
      <c r="L142" s="10"/>
      <c r="M142" s="17"/>
      <c r="P142" s="18">
        <v>900</v>
      </c>
    </row>
    <row r="143" spans="4:16" ht="15" customHeight="1" x14ac:dyDescent="0.2">
      <c r="D143" s="55" t="s">
        <v>305</v>
      </c>
      <c r="E143" s="34" t="s">
        <v>181</v>
      </c>
      <c r="F143" s="32" t="s">
        <v>306</v>
      </c>
      <c r="G143" s="33">
        <f t="shared" si="1"/>
        <v>0</v>
      </c>
      <c r="H143" s="61"/>
      <c r="I143" s="61"/>
      <c r="J143" s="61"/>
      <c r="K143" s="61"/>
      <c r="L143" s="10"/>
      <c r="M143" s="17"/>
      <c r="P143" s="18"/>
    </row>
    <row r="144" spans="4:16" ht="15" customHeight="1" x14ac:dyDescent="0.2">
      <c r="D144" s="55" t="s">
        <v>307</v>
      </c>
      <c r="E144" s="34" t="s">
        <v>184</v>
      </c>
      <c r="F144" s="32" t="s">
        <v>308</v>
      </c>
      <c r="G144" s="33">
        <f t="shared" si="1"/>
        <v>5910.5990000000002</v>
      </c>
      <c r="H144" s="62">
        <f>H145+H146</f>
        <v>5910.5990000000002</v>
      </c>
      <c r="I144" s="62">
        <f>I145+I146</f>
        <v>0</v>
      </c>
      <c r="J144" s="62">
        <f>J145+J146</f>
        <v>0</v>
      </c>
      <c r="K144" s="62">
        <f>K145+K146</f>
        <v>0</v>
      </c>
      <c r="L144" s="10"/>
      <c r="M144" s="17"/>
      <c r="P144" s="18"/>
    </row>
    <row r="145" spans="4:17" ht="15" customHeight="1" x14ac:dyDescent="0.2">
      <c r="D145" s="55" t="s">
        <v>309</v>
      </c>
      <c r="E145" s="52" t="s">
        <v>310</v>
      </c>
      <c r="F145" s="32" t="s">
        <v>311</v>
      </c>
      <c r="G145" s="33">
        <f t="shared" si="1"/>
        <v>1960.9440000000002</v>
      </c>
      <c r="H145" s="61">
        <v>1960.9440000000002</v>
      </c>
      <c r="I145" s="61"/>
      <c r="J145" s="61"/>
      <c r="K145" s="61"/>
      <c r="L145" s="10"/>
      <c r="M145" s="17"/>
      <c r="P145" s="18" t="s">
        <v>312</v>
      </c>
    </row>
    <row r="146" spans="4:17" ht="15" customHeight="1" x14ac:dyDescent="0.2">
      <c r="D146" s="55" t="s">
        <v>313</v>
      </c>
      <c r="E146" s="52" t="s">
        <v>279</v>
      </c>
      <c r="F146" s="32" t="s">
        <v>314</v>
      </c>
      <c r="G146" s="33">
        <f t="shared" si="1"/>
        <v>3949.6549999999997</v>
      </c>
      <c r="H146" s="61">
        <v>3949.6549999999997</v>
      </c>
      <c r="I146" s="61"/>
      <c r="J146" s="61"/>
      <c r="K146" s="63"/>
      <c r="L146" s="10"/>
      <c r="M146" s="17"/>
      <c r="P146" s="18" t="s">
        <v>315</v>
      </c>
    </row>
    <row r="147" spans="4:17" x14ac:dyDescent="0.25">
      <c r="D147" s="8"/>
      <c r="E147" s="24"/>
      <c r="F147" s="24"/>
      <c r="G147" s="24"/>
      <c r="H147" s="24"/>
      <c r="I147" s="24"/>
      <c r="J147" s="24"/>
      <c r="K147" s="25"/>
      <c r="L147" s="25"/>
      <c r="M147" s="25"/>
      <c r="N147" s="25"/>
      <c r="O147" s="25"/>
      <c r="P147" s="25"/>
      <c r="Q147" s="25"/>
    </row>
    <row r="148" spans="4:17" ht="12.75" x14ac:dyDescent="0.2">
      <c r="E148" s="17" t="s">
        <v>316</v>
      </c>
      <c r="F148" s="65" t="str">
        <f>IF([1]Титульный!G45="","",[1]Титульный!G45)</f>
        <v>Заместитель генерального директора по электрохозяйству</v>
      </c>
      <c r="G148" s="65"/>
      <c r="H148" s="26"/>
      <c r="I148" s="65" t="str">
        <f>IF([1]Титульный!G44="","",[1]Титульный!G44)</f>
        <v>Кравченко Андрей Игоревич</v>
      </c>
      <c r="J148" s="65"/>
      <c r="K148" s="65"/>
      <c r="L148" s="26"/>
      <c r="M148" s="27"/>
      <c r="N148" s="27"/>
      <c r="O148" s="17"/>
      <c r="P148" s="25"/>
      <c r="Q148" s="25"/>
    </row>
    <row r="149" spans="4:17" ht="12.75" x14ac:dyDescent="0.2">
      <c r="E149" s="28" t="s">
        <v>317</v>
      </c>
      <c r="F149" s="64" t="s">
        <v>318</v>
      </c>
      <c r="G149" s="64"/>
      <c r="H149" s="17"/>
      <c r="I149" s="64" t="s">
        <v>319</v>
      </c>
      <c r="J149" s="64"/>
      <c r="K149" s="64"/>
      <c r="L149" s="17"/>
      <c r="M149" s="64" t="s">
        <v>320</v>
      </c>
      <c r="N149" s="64"/>
      <c r="O149" s="17"/>
      <c r="P149" s="25"/>
      <c r="Q149" s="25"/>
    </row>
    <row r="150" spans="4:17" ht="12.75" x14ac:dyDescent="0.2">
      <c r="E150" s="28" t="s">
        <v>321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25"/>
      <c r="Q150" s="25"/>
    </row>
    <row r="151" spans="4:17" ht="12.75" x14ac:dyDescent="0.2">
      <c r="E151" s="28" t="s">
        <v>322</v>
      </c>
      <c r="F151" s="65" t="str">
        <f>IF([1]Титульный!G46="","",[1]Титульный!G46)</f>
        <v>+7-996-911-83-96</v>
      </c>
      <c r="G151" s="65"/>
      <c r="H151" s="65"/>
      <c r="I151" s="17"/>
      <c r="J151" s="28" t="s">
        <v>323</v>
      </c>
      <c r="K151" s="26"/>
      <c r="L151" s="17"/>
      <c r="M151" s="17"/>
      <c r="N151" s="17"/>
      <c r="O151" s="17"/>
      <c r="P151" s="25"/>
      <c r="Q151" s="25"/>
    </row>
    <row r="152" spans="4:17" ht="12.75" x14ac:dyDescent="0.2">
      <c r="E152" s="17" t="s">
        <v>324</v>
      </c>
      <c r="F152" s="66" t="s">
        <v>325</v>
      </c>
      <c r="G152" s="66"/>
      <c r="H152" s="66"/>
      <c r="I152" s="17"/>
      <c r="J152" s="29" t="s">
        <v>326</v>
      </c>
      <c r="K152" s="29"/>
      <c r="L152" s="17"/>
      <c r="M152" s="17"/>
      <c r="N152" s="17"/>
      <c r="O152" s="17"/>
      <c r="P152" s="25"/>
      <c r="Q152" s="25"/>
    </row>
    <row r="153" spans="4:17" x14ac:dyDescent="0.25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4:17" x14ac:dyDescent="0.2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4:17" x14ac:dyDescent="0.25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4:17" x14ac:dyDescent="0.25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4:17" x14ac:dyDescent="0.25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4:17" x14ac:dyDescent="0.25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4:17" x14ac:dyDescent="0.25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4:17" x14ac:dyDescent="0.25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5:17" x14ac:dyDescent="0.25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5:17" x14ac:dyDescent="0.25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5:17" x14ac:dyDescent="0.25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5:17" x14ac:dyDescent="0.25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5:17" x14ac:dyDescent="0.25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5:17" x14ac:dyDescent="0.25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5:17" x14ac:dyDescent="0.25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5:17" x14ac:dyDescent="0.25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5:17" x14ac:dyDescent="0.25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5:17" x14ac:dyDescent="0.25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5:17" x14ac:dyDescent="0.25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5:17" x14ac:dyDescent="0.25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5:17" x14ac:dyDescent="0.25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5:17" x14ac:dyDescent="0.25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5:17" x14ac:dyDescent="0.25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5:17" x14ac:dyDescent="0.25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5:17" x14ac:dyDescent="0.25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19 E56" xr:uid="{72252788-A184-4A88-88C9-FC0F1FDAEC60}"/>
    <dataValidation type="decimal" allowBlank="1" showErrorMessage="1" errorTitle="Ошибка" error="Допускается ввод только действительных чисел!" sqref="G27:K40 G89:K91 G93:K124 G15:K19 G61:K62 G79:K87 G21:K22 G64:K77 G42:K50 G24:K25 G126:K146 G58:K59 G52:K56" xr:uid="{032F3EF8-5BFB-44BA-89DC-CE5E48254BA6}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Кравченко</dc:creator>
  <cp:lastModifiedBy>Андрей Кравченко</cp:lastModifiedBy>
  <dcterms:created xsi:type="dcterms:W3CDTF">2021-03-09T14:00:28Z</dcterms:created>
  <dcterms:modified xsi:type="dcterms:W3CDTF">2021-02-28T14:29:17Z</dcterms:modified>
</cp:coreProperties>
</file>